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yle\OSM Dataset Upload\REPS Sediment Contaminants from Artificial Substrates\"/>
    </mc:Choice>
  </mc:AlternateContent>
  <xr:revisionPtr revIDLastSave="0" documentId="13_ncr:1_{8323BC8E-DDC2-4B92-AC28-652DD731AF33}" xr6:coauthVersionLast="46" xr6:coauthVersionMax="46" xr10:uidLastSave="{00000000-0000-0000-0000-000000000000}"/>
  <bookViews>
    <workbookView xWindow="-108" yWindow="-108" windowWidth="23256" windowHeight="12576" activeTab="4" xr2:uid="{2F0F3800-D8DC-4987-8BA6-7F91FC333BFD}"/>
  </bookViews>
  <sheets>
    <sheet name="Site Locations" sheetId="13" r:id="rId1"/>
    <sheet name="Master" sheetId="7" r:id="rId2"/>
    <sheet name="PPE-seds" sheetId="8" r:id="rId3"/>
    <sheet name="nonPPE-seds" sheetId="9" r:id="rId4"/>
    <sheet name="Sediment Al Ratios" sheetId="10" r:id="rId5"/>
    <sheet name="Water Quality" sheetId="11" r:id="rId6"/>
    <sheet name="Water Quality (Raw Data)" sheetId="12" r:id="rId7"/>
  </sheets>
  <externalReferences>
    <externalReference r:id="rId8"/>
  </externalReferences>
  <definedNames>
    <definedName name="_xlnm._FilterDatabase" localSheetId="5" hidden="1">'Water Quality'!$C$1:$C$174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11" l="1"/>
  <c r="AC13" i="11" s="1"/>
  <c r="AA13" i="11"/>
  <c r="Y13" i="11"/>
  <c r="Z13" i="11" s="1"/>
  <c r="X13" i="11"/>
  <c r="W13" i="11"/>
  <c r="U13" i="11"/>
  <c r="V13" i="11" s="1"/>
  <c r="T13" i="11"/>
  <c r="AC12" i="11"/>
  <c r="AB12" i="11"/>
  <c r="AA12" i="11"/>
  <c r="Y12" i="11"/>
  <c r="Z12" i="11" s="1"/>
  <c r="X12" i="11"/>
  <c r="W12" i="11"/>
  <c r="U12" i="11"/>
  <c r="V12" i="11" s="1"/>
  <c r="T12" i="11"/>
  <c r="AB11" i="11"/>
  <c r="AC11" i="11" s="1"/>
  <c r="AA11" i="11"/>
  <c r="Y11" i="11"/>
  <c r="Z11" i="11" s="1"/>
  <c r="X11" i="11"/>
  <c r="W11" i="11"/>
  <c r="U11" i="11"/>
  <c r="V11" i="11" s="1"/>
  <c r="T11" i="11"/>
  <c r="AB10" i="11"/>
  <c r="AC10" i="11" s="1"/>
  <c r="AA10" i="11"/>
  <c r="Y10" i="11"/>
  <c r="Z10" i="11" s="1"/>
  <c r="X10" i="11"/>
  <c r="W10" i="11"/>
  <c r="U10" i="11"/>
  <c r="V10" i="11" s="1"/>
  <c r="T10" i="11"/>
  <c r="AB9" i="11"/>
  <c r="AC9" i="11" s="1"/>
  <c r="AA9" i="11"/>
  <c r="Y9" i="11"/>
  <c r="Z9" i="11" s="1"/>
  <c r="X9" i="11"/>
  <c r="W9" i="11"/>
  <c r="U9" i="11"/>
  <c r="V9" i="11" s="1"/>
  <c r="T9" i="11"/>
  <c r="AB8" i="11"/>
  <c r="AC8" i="11" s="1"/>
  <c r="AA8" i="11"/>
  <c r="Y8" i="11"/>
  <c r="Z8" i="11" s="1"/>
  <c r="X8" i="11"/>
  <c r="W8" i="11"/>
  <c r="U8" i="11"/>
  <c r="V8" i="11" s="1"/>
  <c r="T8" i="11"/>
  <c r="AB7" i="11"/>
  <c r="AC7" i="11" s="1"/>
  <c r="AA7" i="11"/>
  <c r="Y7" i="11"/>
  <c r="Z7" i="11" s="1"/>
  <c r="X7" i="11"/>
  <c r="W7" i="11"/>
  <c r="U7" i="11"/>
  <c r="V7" i="11" s="1"/>
  <c r="T7" i="11"/>
  <c r="AB6" i="11"/>
  <c r="AC6" i="11" s="1"/>
  <c r="AA6" i="11"/>
  <c r="Y6" i="11"/>
  <c r="Z6" i="11" s="1"/>
  <c r="X6" i="11"/>
  <c r="W6" i="11"/>
  <c r="U6" i="11"/>
  <c r="V6" i="11" s="1"/>
  <c r="T6" i="11"/>
  <c r="AB5" i="11"/>
  <c r="AC5" i="11" s="1"/>
  <c r="AA5" i="11"/>
  <c r="Y5" i="11"/>
  <c r="Z5" i="11" s="1"/>
  <c r="X5" i="11"/>
  <c r="W5" i="11"/>
  <c r="U5" i="11"/>
  <c r="V5" i="11" s="1"/>
  <c r="T5" i="11"/>
  <c r="AC4" i="11"/>
  <c r="AB4" i="11"/>
  <c r="AA4" i="11"/>
  <c r="Y4" i="11"/>
  <c r="Z4" i="11" s="1"/>
  <c r="X4" i="11"/>
  <c r="W4" i="11"/>
  <c r="U4" i="11"/>
  <c r="V4" i="11" s="1"/>
  <c r="T4" i="11"/>
  <c r="AB3" i="11"/>
  <c r="AC3" i="11" s="1"/>
  <c r="AA3" i="11"/>
  <c r="Y3" i="11"/>
  <c r="Z3" i="11" s="1"/>
  <c r="X3" i="11"/>
  <c r="W3" i="11"/>
  <c r="U3" i="11"/>
  <c r="V3" i="11" s="1"/>
  <c r="T3" i="11"/>
  <c r="AB2" i="11"/>
  <c r="AC2" i="11" s="1"/>
  <c r="AA2" i="11"/>
  <c r="Y2" i="11"/>
  <c r="Z2" i="11" s="1"/>
  <c r="X2" i="11"/>
  <c r="W2" i="11"/>
  <c r="U2" i="11"/>
  <c r="V2" i="11" s="1"/>
  <c r="T2" i="11"/>
  <c r="Y13" i="8"/>
  <c r="Z13" i="8" s="1"/>
  <c r="X13" i="8"/>
  <c r="V13" i="8"/>
  <c r="W13" i="8" s="1"/>
  <c r="U13" i="8"/>
  <c r="R13" i="8"/>
  <c r="S13" i="8" s="1"/>
  <c r="Q13" i="8"/>
  <c r="Y12" i="8"/>
  <c r="Z12" i="8" s="1"/>
  <c r="X12" i="8"/>
  <c r="V12" i="8"/>
  <c r="W12" i="8" s="1"/>
  <c r="U12" i="8"/>
  <c r="R12" i="8"/>
  <c r="S12" i="8" s="1"/>
  <c r="Q12" i="8"/>
  <c r="Y11" i="8"/>
  <c r="Z11" i="8" s="1"/>
  <c r="X11" i="8"/>
  <c r="V11" i="8"/>
  <c r="W11" i="8" s="1"/>
  <c r="U11" i="8"/>
  <c r="R11" i="8"/>
  <c r="S11" i="8" s="1"/>
  <c r="Q11" i="8"/>
  <c r="Y10" i="8"/>
  <c r="Z10" i="8" s="1"/>
  <c r="X10" i="8"/>
  <c r="V10" i="8"/>
  <c r="W10" i="8" s="1"/>
  <c r="U10" i="8"/>
  <c r="R10" i="8"/>
  <c r="S10" i="8" s="1"/>
  <c r="Q10" i="8"/>
  <c r="Y9" i="8"/>
  <c r="Z9" i="8" s="1"/>
  <c r="X9" i="8"/>
  <c r="W9" i="8"/>
  <c r="V9" i="8"/>
  <c r="U9" i="8"/>
  <c r="R9" i="8"/>
  <c r="S9" i="8" s="1"/>
  <c r="Q9" i="8"/>
  <c r="Y8" i="8"/>
  <c r="Z8" i="8" s="1"/>
  <c r="X8" i="8"/>
  <c r="V8" i="8"/>
  <c r="W8" i="8" s="1"/>
  <c r="U8" i="8"/>
  <c r="R8" i="8"/>
  <c r="S8" i="8" s="1"/>
  <c r="Q8" i="8"/>
  <c r="Y7" i="8"/>
  <c r="Z7" i="8" s="1"/>
  <c r="X7" i="8"/>
  <c r="V7" i="8"/>
  <c r="W7" i="8" s="1"/>
  <c r="U7" i="8"/>
  <c r="R7" i="8"/>
  <c r="S7" i="8" s="1"/>
  <c r="Q7" i="8"/>
  <c r="Y6" i="8"/>
  <c r="Z6" i="8" s="1"/>
  <c r="X6" i="8"/>
  <c r="V6" i="8"/>
  <c r="W6" i="8" s="1"/>
  <c r="U6" i="8"/>
  <c r="R6" i="8"/>
  <c r="S6" i="8" s="1"/>
  <c r="Q6" i="8"/>
  <c r="Y5" i="8"/>
  <c r="Z5" i="8" s="1"/>
  <c r="X5" i="8"/>
  <c r="V5" i="8"/>
  <c r="W5" i="8" s="1"/>
  <c r="U5" i="8"/>
  <c r="R5" i="8"/>
  <c r="S5" i="8" s="1"/>
  <c r="Q5" i="8"/>
  <c r="Y4" i="8"/>
  <c r="Z4" i="8" s="1"/>
  <c r="X4" i="8"/>
  <c r="V4" i="8"/>
  <c r="W4" i="8" s="1"/>
  <c r="U4" i="8"/>
  <c r="R4" i="8"/>
  <c r="S4" i="8" s="1"/>
  <c r="Q4" i="8"/>
  <c r="Y3" i="8"/>
  <c r="Z3" i="8" s="1"/>
  <c r="X3" i="8"/>
  <c r="V3" i="8"/>
  <c r="W3" i="8" s="1"/>
  <c r="U3" i="8"/>
  <c r="R3" i="8"/>
  <c r="S3" i="8" s="1"/>
  <c r="Q3" i="8"/>
  <c r="Y2" i="8"/>
  <c r="Z2" i="8" s="1"/>
  <c r="X2" i="8"/>
  <c r="V2" i="8"/>
  <c r="W2" i="8" s="1"/>
  <c r="U2" i="8"/>
  <c r="R2" i="8"/>
  <c r="S2" i="8" s="1"/>
  <c r="Q2" i="8"/>
  <c r="R13" i="11"/>
  <c r="S13" i="11" s="1"/>
  <c r="Q13" i="11"/>
  <c r="O13" i="11"/>
  <c r="P13" i="11" s="1"/>
  <c r="N13" i="11"/>
  <c r="R12" i="11"/>
  <c r="S12" i="11" s="1"/>
  <c r="Q12" i="11"/>
  <c r="O12" i="11"/>
  <c r="P12" i="11" s="1"/>
  <c r="N12" i="11"/>
  <c r="R11" i="11"/>
  <c r="S11" i="11" s="1"/>
  <c r="Q11" i="11"/>
  <c r="O11" i="11"/>
  <c r="P11" i="11" s="1"/>
  <c r="N11" i="11"/>
  <c r="R10" i="11"/>
  <c r="S10" i="11" s="1"/>
  <c r="Q10" i="11"/>
  <c r="O10" i="11"/>
  <c r="P10" i="11" s="1"/>
  <c r="N10" i="11"/>
  <c r="R9" i="11"/>
  <c r="S9" i="11" s="1"/>
  <c r="Q9" i="11"/>
  <c r="O9" i="11"/>
  <c r="P9" i="11" s="1"/>
  <c r="N9" i="11"/>
  <c r="R8" i="11"/>
  <c r="S8" i="11" s="1"/>
  <c r="Q8" i="11"/>
  <c r="O8" i="11"/>
  <c r="P8" i="11" s="1"/>
  <c r="N8" i="11"/>
  <c r="R7" i="11"/>
  <c r="S7" i="11" s="1"/>
  <c r="Q7" i="11"/>
  <c r="O7" i="11"/>
  <c r="P7" i="11" s="1"/>
  <c r="N7" i="11"/>
  <c r="R6" i="11"/>
  <c r="S6" i="11" s="1"/>
  <c r="Q6" i="11"/>
  <c r="O6" i="11"/>
  <c r="P6" i="11" s="1"/>
  <c r="N6" i="11"/>
  <c r="R5" i="11"/>
  <c r="S5" i="11" s="1"/>
  <c r="Q5" i="11"/>
  <c r="O5" i="11"/>
  <c r="P5" i="11" s="1"/>
  <c r="N5" i="11"/>
  <c r="R4" i="11"/>
  <c r="S4" i="11" s="1"/>
  <c r="Q4" i="11"/>
  <c r="O4" i="11"/>
  <c r="P4" i="11" s="1"/>
  <c r="N4" i="11"/>
  <c r="R3" i="11"/>
  <c r="S3" i="11" s="1"/>
  <c r="Q3" i="11"/>
  <c r="O3" i="11"/>
  <c r="P3" i="11" s="1"/>
  <c r="N3" i="11"/>
  <c r="R2" i="11"/>
  <c r="S2" i="11" s="1"/>
  <c r="Q2" i="11"/>
  <c r="P2" i="11"/>
  <c r="O2" i="11"/>
  <c r="N2" i="11"/>
  <c r="D47" i="10"/>
  <c r="E47" i="10" s="1"/>
  <c r="C47" i="10"/>
  <c r="D46" i="10"/>
  <c r="E46" i="10" s="1"/>
  <c r="C46" i="10"/>
  <c r="D45" i="10"/>
  <c r="E45" i="10" s="1"/>
  <c r="C45" i="10"/>
  <c r="D44" i="10"/>
  <c r="E44" i="10" s="1"/>
  <c r="C44" i="10"/>
  <c r="D43" i="10"/>
  <c r="E43" i="10" s="1"/>
  <c r="C43" i="10"/>
  <c r="D42" i="10"/>
  <c r="E42" i="10" s="1"/>
  <c r="C42" i="10"/>
  <c r="D41" i="10"/>
  <c r="E41" i="10" s="1"/>
  <c r="C41" i="10"/>
  <c r="D40" i="10"/>
  <c r="E40" i="10" s="1"/>
  <c r="C40" i="10"/>
  <c r="D39" i="10"/>
  <c r="E39" i="10" s="1"/>
  <c r="C39" i="10"/>
  <c r="D38" i="10"/>
  <c r="E38" i="10" s="1"/>
  <c r="C38" i="10"/>
  <c r="D37" i="10"/>
  <c r="E37" i="10" s="1"/>
  <c r="C37" i="10"/>
  <c r="D36" i="10"/>
  <c r="E36" i="10" s="1"/>
  <c r="C36" i="10"/>
  <c r="P13" i="8"/>
  <c r="O13" i="8"/>
  <c r="N13" i="8"/>
  <c r="L13" i="8"/>
  <c r="M13" i="8" s="1"/>
  <c r="K13" i="8"/>
  <c r="I13" i="8"/>
  <c r="J13" i="8" s="1"/>
  <c r="H13" i="8"/>
  <c r="O12" i="8"/>
  <c r="P12" i="8" s="1"/>
  <c r="N12" i="8"/>
  <c r="L12" i="8"/>
  <c r="M12" i="8" s="1"/>
  <c r="K12" i="8"/>
  <c r="I12" i="8"/>
  <c r="J12" i="8" s="1"/>
  <c r="H12" i="8"/>
  <c r="O11" i="8"/>
  <c r="P11" i="8" s="1"/>
  <c r="N11" i="8"/>
  <c r="L11" i="8"/>
  <c r="M11" i="8" s="1"/>
  <c r="K11" i="8"/>
  <c r="I11" i="8"/>
  <c r="J11" i="8" s="1"/>
  <c r="H11" i="8"/>
  <c r="O10" i="8"/>
  <c r="P10" i="8" s="1"/>
  <c r="N10" i="8"/>
  <c r="L10" i="8"/>
  <c r="M10" i="8" s="1"/>
  <c r="K10" i="8"/>
  <c r="I10" i="8"/>
  <c r="J10" i="8" s="1"/>
  <c r="H10" i="8"/>
  <c r="O9" i="8"/>
  <c r="P9" i="8" s="1"/>
  <c r="N9" i="8"/>
  <c r="L9" i="8"/>
  <c r="M9" i="8" s="1"/>
  <c r="K9" i="8"/>
  <c r="I9" i="8"/>
  <c r="J9" i="8" s="1"/>
  <c r="H9" i="8"/>
  <c r="O8" i="8"/>
  <c r="P8" i="8" s="1"/>
  <c r="N8" i="8"/>
  <c r="L8" i="8"/>
  <c r="M8" i="8" s="1"/>
  <c r="K8" i="8"/>
  <c r="I8" i="8"/>
  <c r="J8" i="8" s="1"/>
  <c r="H8" i="8"/>
  <c r="O7" i="8"/>
  <c r="P7" i="8" s="1"/>
  <c r="N7" i="8"/>
  <c r="L7" i="8"/>
  <c r="M7" i="8" s="1"/>
  <c r="K7" i="8"/>
  <c r="I7" i="8"/>
  <c r="J7" i="8" s="1"/>
  <c r="H7" i="8"/>
  <c r="O6" i="8"/>
  <c r="P6" i="8" s="1"/>
  <c r="N6" i="8"/>
  <c r="L6" i="8"/>
  <c r="M6" i="8" s="1"/>
  <c r="K6" i="8"/>
  <c r="I6" i="8"/>
  <c r="J6" i="8" s="1"/>
  <c r="H6" i="8"/>
  <c r="O5" i="8"/>
  <c r="P5" i="8" s="1"/>
  <c r="N5" i="8"/>
  <c r="L5" i="8"/>
  <c r="M5" i="8" s="1"/>
  <c r="K5" i="8"/>
  <c r="I5" i="8"/>
  <c r="J5" i="8" s="1"/>
  <c r="H5" i="8"/>
  <c r="O4" i="8"/>
  <c r="P4" i="8" s="1"/>
  <c r="N4" i="8"/>
  <c r="L4" i="8"/>
  <c r="M4" i="8" s="1"/>
  <c r="K4" i="8"/>
  <c r="I4" i="8"/>
  <c r="J4" i="8" s="1"/>
  <c r="H4" i="8"/>
  <c r="O3" i="8"/>
  <c r="P3" i="8" s="1"/>
  <c r="N3" i="8"/>
  <c r="L3" i="8"/>
  <c r="M3" i="8" s="1"/>
  <c r="K3" i="8"/>
  <c r="I3" i="8"/>
  <c r="J3" i="8" s="1"/>
  <c r="H3" i="8"/>
  <c r="O2" i="8"/>
  <c r="P2" i="8" s="1"/>
  <c r="N2" i="8"/>
  <c r="L2" i="8"/>
  <c r="M2" i="8" s="1"/>
  <c r="K2" i="8"/>
  <c r="I2" i="8"/>
  <c r="J2" i="8" s="1"/>
  <c r="H2" i="8"/>
</calcChain>
</file>

<file path=xl/sharedStrings.xml><?xml version="1.0" encoding="utf-8"?>
<sst xmlns="http://schemas.openxmlformats.org/spreadsheetml/2006/main" count="4985" uniqueCount="185">
  <si>
    <t>ST1</t>
  </si>
  <si>
    <t>ST2</t>
  </si>
  <si>
    <t>ST3</t>
  </si>
  <si>
    <t>ST4</t>
  </si>
  <si>
    <t>Parameter</t>
  </si>
  <si>
    <t>Sediment  (mg/kg)</t>
  </si>
  <si>
    <t>Water Quality (ug/L)</t>
  </si>
  <si>
    <t>Sediment (mg/kg)</t>
  </si>
  <si>
    <t>Silver</t>
  </si>
  <si>
    <t>-</t>
  </si>
  <si>
    <t>Arsenic</t>
  </si>
  <si>
    <t>Beryllium</t>
  </si>
  <si>
    <t>Cadmium</t>
  </si>
  <si>
    <t>Chromium</t>
  </si>
  <si>
    <t>Copper</t>
  </si>
  <si>
    <t>Nickel</t>
  </si>
  <si>
    <t>Lead</t>
  </si>
  <si>
    <t>Antimony</t>
  </si>
  <si>
    <t>Selenium</t>
  </si>
  <si>
    <t>Thallium</t>
  </si>
  <si>
    <t>Zinc</t>
  </si>
  <si>
    <t>N/A</t>
  </si>
  <si>
    <t>month</t>
  </si>
  <si>
    <t>site</t>
  </si>
  <si>
    <t>tray</t>
  </si>
  <si>
    <t>metal</t>
  </si>
  <si>
    <t>mg/kg</t>
  </si>
  <si>
    <t>e.october</t>
  </si>
  <si>
    <t>d.stbriff1</t>
  </si>
  <si>
    <t>silver</t>
  </si>
  <si>
    <t>ST1Avg</t>
  </si>
  <si>
    <t>ST1SD</t>
  </si>
  <si>
    <t>ST1SEM</t>
  </si>
  <si>
    <t>ST3Avg</t>
  </si>
  <si>
    <t>ST3SD</t>
  </si>
  <si>
    <t>ST3SEM</t>
  </si>
  <si>
    <t>ST4Avg</t>
  </si>
  <si>
    <t>ST4SD</t>
  </si>
  <si>
    <t>ST4SEM</t>
  </si>
  <si>
    <t>arsenic</t>
  </si>
  <si>
    <t>beryllium</t>
  </si>
  <si>
    <t>cadmium</t>
  </si>
  <si>
    <t>chromium</t>
  </si>
  <si>
    <t>copper</t>
  </si>
  <si>
    <t>nickel</t>
  </si>
  <si>
    <t>lead</t>
  </si>
  <si>
    <t>antimony</t>
  </si>
  <si>
    <t>selenium</t>
  </si>
  <si>
    <t>thallium</t>
  </si>
  <si>
    <t>zinc</t>
  </si>
  <si>
    <t>c.august</t>
  </si>
  <si>
    <t>a.stbriff10</t>
  </si>
  <si>
    <t>b.stbriff7</t>
  </si>
  <si>
    <t>c.october</t>
  </si>
  <si>
    <t>aluminum</t>
  </si>
  <si>
    <t>boron</t>
  </si>
  <si>
    <t>barium</t>
  </si>
  <si>
    <t>bismuth</t>
  </si>
  <si>
    <t>calcium</t>
  </si>
  <si>
    <t>cerium</t>
  </si>
  <si>
    <t>cobalt</t>
  </si>
  <si>
    <t>cesium</t>
  </si>
  <si>
    <t>iron</t>
  </si>
  <si>
    <t>gallium</t>
  </si>
  <si>
    <t>potassium</t>
  </si>
  <si>
    <t>lanthanum</t>
  </si>
  <si>
    <t>Lithium</t>
  </si>
  <si>
    <t>magnesium</t>
  </si>
  <si>
    <t>manganese</t>
  </si>
  <si>
    <t>molybdenum</t>
  </si>
  <si>
    <t>odium</t>
  </si>
  <si>
    <t>niobium</t>
  </si>
  <si>
    <t>phosphorus</t>
  </si>
  <si>
    <t>palladium</t>
  </si>
  <si>
    <t>platinum</t>
  </si>
  <si>
    <t>rubidium</t>
  </si>
  <si>
    <t>rhodium</t>
  </si>
  <si>
    <t>tin</t>
  </si>
  <si>
    <t>strontium</t>
  </si>
  <si>
    <t>titanium</t>
  </si>
  <si>
    <t>uranium</t>
  </si>
  <si>
    <t>vanadium</t>
  </si>
  <si>
    <t>tungsten</t>
  </si>
  <si>
    <t>yttrium</t>
  </si>
  <si>
    <t>zirconium</t>
  </si>
  <si>
    <t>scandium</t>
  </si>
  <si>
    <t>germanium</t>
  </si>
  <si>
    <t>tellurium</t>
  </si>
  <si>
    <t>a.august</t>
  </si>
  <si>
    <t>molybdenum (mg.kg)</t>
  </si>
  <si>
    <t>nickel (mg.kg)</t>
  </si>
  <si>
    <t>zinc (mg.kg)</t>
  </si>
  <si>
    <t>V/Al ratio</t>
  </si>
  <si>
    <t>Mo/Al ratio</t>
  </si>
  <si>
    <t>Ni/Al ratio</t>
  </si>
  <si>
    <t>Zn/Al ratio</t>
  </si>
  <si>
    <t>AVERAGES</t>
  </si>
  <si>
    <t>Site</t>
  </si>
  <si>
    <t>Ratio</t>
  </si>
  <si>
    <t>Ratio Average</t>
  </si>
  <si>
    <t>Ratio SD</t>
  </si>
  <si>
    <t>Ratio SEM</t>
  </si>
  <si>
    <t>V/Al</t>
  </si>
  <si>
    <t>Mo/Al</t>
  </si>
  <si>
    <t>Ni/Al</t>
  </si>
  <si>
    <t>Zn/Al</t>
  </si>
  <si>
    <t>Tukey</t>
  </si>
  <si>
    <t>No</t>
  </si>
  <si>
    <t>Yes</t>
  </si>
  <si>
    <t>ST1&gt;ST3</t>
  </si>
  <si>
    <t>ST1&gt;ST3&amp;ST2</t>
  </si>
  <si>
    <t xml:space="preserve">month </t>
  </si>
  <si>
    <t>sample 2 (ug/L)</t>
  </si>
  <si>
    <t>sample 3 (ug/L)</t>
  </si>
  <si>
    <t>sample 4 (ug/L)</t>
  </si>
  <si>
    <t>sample 5 (ug/L)</t>
  </si>
  <si>
    <t>c.stbwsc</t>
  </si>
  <si>
    <t>EL1</t>
  </si>
  <si>
    <t>EL2</t>
  </si>
  <si>
    <t>EL3</t>
  </si>
  <si>
    <t>EL1Avg</t>
  </si>
  <si>
    <t>EL1SD</t>
  </si>
  <si>
    <t>EL1SEM</t>
  </si>
  <si>
    <t>EL2Avg</t>
  </si>
  <si>
    <t>EL2SD</t>
  </si>
  <si>
    <t>EL2SEM</t>
  </si>
  <si>
    <t>EL3Avg</t>
  </si>
  <si>
    <t>EL3SD</t>
  </si>
  <si>
    <t>EL3SEM</t>
  </si>
  <si>
    <t>c.ellsriff4</t>
  </si>
  <si>
    <t>b.ellsriff2</t>
  </si>
  <si>
    <t>a.ellsriff5</t>
  </si>
  <si>
    <t>b.august</t>
  </si>
  <si>
    <t>d.october</t>
  </si>
  <si>
    <t>vanadium (mg/kg)</t>
  </si>
  <si>
    <t>aluminum (mg/kg)</t>
  </si>
  <si>
    <t xml:space="preserve">b.august </t>
  </si>
  <si>
    <t xml:space="preserve">EL1 </t>
  </si>
  <si>
    <t>STATISTICS</t>
  </si>
  <si>
    <t>Signicantly different</t>
  </si>
  <si>
    <t>EL1 &gt; EL2&amp;EL3</t>
  </si>
  <si>
    <t>sample 1 (ug/L)</t>
  </si>
  <si>
    <t>ELLS RIFF 5</t>
  </si>
  <si>
    <t>ELLS RIFF 2</t>
  </si>
  <si>
    <t>ELLS RIFF 4</t>
  </si>
  <si>
    <t>STB RIFF 10</t>
  </si>
  <si>
    <t>STB RIFF 7</t>
  </si>
  <si>
    <t>STB WSC</t>
  </si>
  <si>
    <t>STB RIFF 1</t>
  </si>
  <si>
    <t>UG/L</t>
  </si>
  <si>
    <t>108709-L</t>
  </si>
  <si>
    <t>108704-L</t>
  </si>
  <si>
    <t>108699-L</t>
  </si>
  <si>
    <t>108697-L</t>
  </si>
  <si>
    <t>108692-L</t>
  </si>
  <si>
    <t>108691-L</t>
  </si>
  <si>
    <t>108677-L</t>
  </si>
  <si>
    <t>108675-L</t>
  </si>
  <si>
    <t>108672-L</t>
  </si>
  <si>
    <t>108669-L</t>
  </si>
  <si>
    <t>108666-L</t>
  </si>
  <si>
    <t>108664-L</t>
  </si>
  <si>
    <t>ZINC TOTAL</t>
  </si>
  <si>
    <t>THALLIUM TOTAL</t>
  </si>
  <si>
    <t>SELENIUM TOTAL</t>
  </si>
  <si>
    <t>ANTIMONY TOTAL</t>
  </si>
  <si>
    <t>LEAD TOTAL</t>
  </si>
  <si>
    <t>NICKEL TOTAL</t>
  </si>
  <si>
    <t>COPPER TOTAL</t>
  </si>
  <si>
    <t>CHROMIUM TOTAL</t>
  </si>
  <si>
    <t>CADMIUM TOTAL</t>
  </si>
  <si>
    <t>BERYLLIUM TOTAL</t>
  </si>
  <si>
    <t>ARSENIC TOTAL</t>
  </si>
  <si>
    <t>SILVER TOTAL</t>
  </si>
  <si>
    <t>Sample Date</t>
  </si>
  <si>
    <t>Location</t>
  </si>
  <si>
    <t>ELLS</t>
  </si>
  <si>
    <t>STEEPBANK</t>
  </si>
  <si>
    <t>2012 Site Name</t>
  </si>
  <si>
    <t>2013 Site Name</t>
  </si>
  <si>
    <t>Latitude</t>
  </si>
  <si>
    <t>Longitude</t>
  </si>
  <si>
    <t>ELLS RIFF 9</t>
  </si>
  <si>
    <t>EL4</t>
  </si>
  <si>
    <t>ST3B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</si>
</sst>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11" fontId="0" fillId="0" borderId="0" xfId="0" applyNumberFormat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2" fontId="0" fillId="0" borderId="0" xfId="0" applyNumberFormat="1"/>
    <xf numFmtId="22" fontId="0" fillId="0" borderId="0" xfId="0" applyNumberFormat="1"/>
  </cellXfs>
  <cellStyles count="2">
    <cellStyle name="Normal" xfId="0" builtinId="0"/>
    <cellStyle name="Normal 3" xfId="1" xr:uid="{52D93FE5-BED4-4077-B423-EE5CDB1517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Spreadsheet%20for%20Metals%20Data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Locations"/>
      <sheetName val="STB-Master"/>
      <sheetName val="STB-PPE-seds"/>
      <sheetName val="STB-nonPPE-seds"/>
      <sheetName val="STB-Sed Al Ratios"/>
      <sheetName val="STB-WQ"/>
      <sheetName val="STB-odonates"/>
      <sheetName val="STB-BAFs"/>
      <sheetName val="ELLS-Master"/>
      <sheetName val="ELLS-PPE-seds"/>
      <sheetName val="ELLS-nonPPE-seds"/>
      <sheetName val="ELLS-Sed Al Ratios"/>
      <sheetName val="ELLS-WQ"/>
      <sheetName val="ELLS-odonates"/>
      <sheetName val="ELLS-BAFs"/>
      <sheetName val="STB-AllInverts"/>
      <sheetName val="ELLS-AllInver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C18">
            <v>6.0772726666666671E-3</v>
          </cell>
          <cell r="E18">
            <v>4.5264139505217347E-4</v>
          </cell>
        </row>
        <row r="19">
          <cell r="C19">
            <v>4.5116853333333337E-3</v>
          </cell>
          <cell r="E19">
            <v>4.0469738506705374E-4</v>
          </cell>
        </row>
        <row r="20">
          <cell r="C20">
            <v>4.4093703333333333E-3</v>
          </cell>
          <cell r="E20">
            <v>4.0662383050830227E-4</v>
          </cell>
        </row>
        <row r="21">
          <cell r="C21">
            <v>1.9122400000000001E-4</v>
          </cell>
          <cell r="E21">
            <v>2.8738157949550871E-5</v>
          </cell>
        </row>
        <row r="22">
          <cell r="C22">
            <v>1.2672599999999999E-4</v>
          </cell>
          <cell r="E22">
            <v>3.9721211075863908E-5</v>
          </cell>
        </row>
        <row r="23">
          <cell r="C23">
            <v>7.2483333333333338E-5</v>
          </cell>
          <cell r="E23">
            <v>4.871715417705668E-6</v>
          </cell>
        </row>
        <row r="24">
          <cell r="C24">
            <v>3.9268673333333328E-3</v>
          </cell>
          <cell r="E24">
            <v>2.7511483264589301E-4</v>
          </cell>
        </row>
        <row r="25">
          <cell r="C25">
            <v>2.6580263333333327E-3</v>
          </cell>
          <cell r="E25">
            <v>1.7471700213424511E-4</v>
          </cell>
        </row>
        <row r="26">
          <cell r="C26">
            <v>2.3279680000000001E-3</v>
          </cell>
          <cell r="E26">
            <v>2.0680134602302119E-4</v>
          </cell>
        </row>
        <row r="27">
          <cell r="A27" t="str">
            <v>ST1</v>
          </cell>
          <cell r="C27">
            <v>1.20971E-2</v>
          </cell>
          <cell r="E27">
            <v>6.7004391831754857E-4</v>
          </cell>
        </row>
        <row r="28">
          <cell r="A28" t="str">
            <v>ST2</v>
          </cell>
          <cell r="C28">
            <v>9.0767260000000002E-3</v>
          </cell>
          <cell r="E28">
            <v>5.045765294941231E-4</v>
          </cell>
        </row>
        <row r="29">
          <cell r="A29" t="str">
            <v>ST3</v>
          </cell>
          <cell r="C29">
            <v>8.9079353333333337E-3</v>
          </cell>
          <cell r="E29">
            <v>4.6104227723956572E-4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4">
          <cell r="C24">
            <v>6.0602848333333346E-3</v>
          </cell>
          <cell r="E24">
            <v>5.77440635898411E-4</v>
          </cell>
        </row>
        <row r="25">
          <cell r="C25">
            <v>3.1637963333333336E-3</v>
          </cell>
          <cell r="E25">
            <v>8.120617474538359E-5</v>
          </cell>
        </row>
        <row r="26">
          <cell r="C26">
            <v>3.3414956666666666E-3</v>
          </cell>
          <cell r="E26">
            <v>1.7257243072666941E-4</v>
          </cell>
        </row>
        <row r="27">
          <cell r="C27">
            <v>2.1302299999999998E-4</v>
          </cell>
          <cell r="E27">
            <v>2.6152628769080425E-5</v>
          </cell>
        </row>
        <row r="28">
          <cell r="C28">
            <v>7.0850000000000001E-5</v>
          </cell>
          <cell r="E28">
            <v>3.4593592855710538E-6</v>
          </cell>
        </row>
        <row r="29">
          <cell r="C29">
            <v>8.0544833333333335E-5</v>
          </cell>
          <cell r="E29">
            <v>7.8169237445287766E-6</v>
          </cell>
        </row>
        <row r="30">
          <cell r="C30">
            <v>4.4153896666666668E-3</v>
          </cell>
          <cell r="E30">
            <v>2.7447590662371652E-4</v>
          </cell>
        </row>
        <row r="31">
          <cell r="C31">
            <v>2.8427545000000005E-3</v>
          </cell>
          <cell r="E31">
            <v>6.2797084761821031E-5</v>
          </cell>
        </row>
        <row r="32">
          <cell r="C32">
            <v>2.8210844999999999E-3</v>
          </cell>
          <cell r="E32">
            <v>8.2196746651656895E-5</v>
          </cell>
        </row>
        <row r="33">
          <cell r="A33" t="str">
            <v xml:space="preserve">EL1 </v>
          </cell>
          <cell r="C33">
            <v>1.3422285833333334E-2</v>
          </cell>
          <cell r="E33">
            <v>7.5356814540683331E-4</v>
          </cell>
        </row>
        <row r="34">
          <cell r="A34" t="str">
            <v>EL2</v>
          </cell>
          <cell r="C34">
            <v>9.4163433333333321E-3</v>
          </cell>
          <cell r="E34">
            <v>1.6107801157341274E-4</v>
          </cell>
        </row>
        <row r="35">
          <cell r="A35" t="str">
            <v>EL3</v>
          </cell>
          <cell r="C35">
            <v>9.232974666666666E-3</v>
          </cell>
          <cell r="E35">
            <v>2.1388880781700052E-4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A405-4078-497F-B7F5-1CCF33EE2DDF}">
  <dimension ref="A1:D9"/>
  <sheetViews>
    <sheetView zoomScale="80" zoomScaleNormal="80" workbookViewId="0">
      <selection activeCell="E11" sqref="E11"/>
    </sheetView>
  </sheetViews>
  <sheetFormatPr defaultRowHeight="14.4" x14ac:dyDescent="0.3"/>
  <cols>
    <col min="1" max="2" width="13.88671875" bestFit="1" customWidth="1"/>
    <col min="3" max="3" width="9" bestFit="1" customWidth="1"/>
    <col min="4" max="4" width="10.6640625" bestFit="1" customWidth="1"/>
  </cols>
  <sheetData>
    <row r="1" spans="1:4" x14ac:dyDescent="0.3">
      <c r="A1" s="2" t="s">
        <v>178</v>
      </c>
      <c r="B1" s="2" t="s">
        <v>179</v>
      </c>
      <c r="C1" s="2" t="s">
        <v>180</v>
      </c>
      <c r="D1" s="2" t="s">
        <v>181</v>
      </c>
    </row>
    <row r="2" spans="1:4" x14ac:dyDescent="0.3">
      <c r="A2" t="s">
        <v>144</v>
      </c>
      <c r="B2" t="s">
        <v>117</v>
      </c>
      <c r="C2">
        <v>57.24456</v>
      </c>
      <c r="D2">
        <v>-111.7047</v>
      </c>
    </row>
    <row r="3" spans="1:4" x14ac:dyDescent="0.3">
      <c r="A3" t="s">
        <v>143</v>
      </c>
      <c r="B3" t="s">
        <v>118</v>
      </c>
      <c r="C3">
        <v>57.280670000000001</v>
      </c>
      <c r="D3">
        <v>-111.73656</v>
      </c>
    </row>
    <row r="4" spans="1:4" x14ac:dyDescent="0.3">
      <c r="A4" t="s">
        <v>142</v>
      </c>
      <c r="B4" t="s">
        <v>119</v>
      </c>
      <c r="C4">
        <v>57.227699999999999</v>
      </c>
      <c r="D4">
        <v>-111.95911</v>
      </c>
    </row>
    <row r="5" spans="1:4" x14ac:dyDescent="0.3">
      <c r="A5" t="s">
        <v>182</v>
      </c>
      <c r="B5" t="s">
        <v>183</v>
      </c>
      <c r="C5">
        <v>57.15128</v>
      </c>
      <c r="D5">
        <v>-112.1735</v>
      </c>
    </row>
    <row r="6" spans="1:4" x14ac:dyDescent="0.3">
      <c r="A6" t="s">
        <v>148</v>
      </c>
      <c r="B6" t="s">
        <v>0</v>
      </c>
      <c r="C6">
        <v>57.023180000000004</v>
      </c>
      <c r="D6">
        <v>-111.47572</v>
      </c>
    </row>
    <row r="7" spans="1:4" x14ac:dyDescent="0.3">
      <c r="A7" t="s">
        <v>147</v>
      </c>
      <c r="B7" t="s">
        <v>1</v>
      </c>
      <c r="C7">
        <v>56.999450000000003</v>
      </c>
      <c r="D7">
        <v>-111.40658000000001</v>
      </c>
    </row>
    <row r="8" spans="1:4" x14ac:dyDescent="0.3">
      <c r="A8" t="s">
        <v>146</v>
      </c>
      <c r="B8" t="s">
        <v>184</v>
      </c>
      <c r="C8">
        <v>56.979529999999997</v>
      </c>
      <c r="D8">
        <v>-111.29864999999999</v>
      </c>
    </row>
    <row r="9" spans="1:4" x14ac:dyDescent="0.3">
      <c r="A9" t="s">
        <v>145</v>
      </c>
      <c r="B9" t="s">
        <v>3</v>
      </c>
      <c r="C9">
        <v>56.868810000000003</v>
      </c>
      <c r="D9">
        <v>-111.14247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BAB6-35BC-46A1-B345-68B27386EA77}">
  <dimension ref="A1:O14"/>
  <sheetViews>
    <sheetView zoomScale="80" zoomScaleNormal="80" workbookViewId="0">
      <selection activeCell="B28" sqref="B28"/>
    </sheetView>
  </sheetViews>
  <sheetFormatPr defaultRowHeight="14.4" x14ac:dyDescent="0.3"/>
  <cols>
    <col min="1" max="1" width="13.33203125" customWidth="1"/>
    <col min="2" max="2" width="12" bestFit="1" customWidth="1"/>
    <col min="3" max="3" width="13.77734375" customWidth="1"/>
    <col min="4" max="4" width="14.44140625" customWidth="1"/>
    <col min="5" max="5" width="13.21875" bestFit="1" customWidth="1"/>
    <col min="6" max="6" width="12" bestFit="1" customWidth="1"/>
    <col min="7" max="7" width="13.21875" bestFit="1" customWidth="1"/>
    <col min="8" max="8" width="12" bestFit="1" customWidth="1"/>
    <col min="9" max="9" width="12.88671875" bestFit="1" customWidth="1"/>
    <col min="10" max="10" width="9" bestFit="1" customWidth="1"/>
    <col min="11" max="11" width="12.88671875" bestFit="1" customWidth="1"/>
    <col min="12" max="12" width="12" bestFit="1" customWidth="1"/>
    <col min="13" max="13" width="9.33203125" customWidth="1"/>
    <col min="14" max="14" width="12" bestFit="1" customWidth="1"/>
    <col min="15" max="15" width="12.88671875" bestFit="1" customWidth="1"/>
  </cols>
  <sheetData>
    <row r="1" spans="1:15" ht="15.75" customHeight="1" x14ac:dyDescent="0.3">
      <c r="B1" s="1" t="s">
        <v>117</v>
      </c>
      <c r="C1" s="1"/>
      <c r="D1" s="1" t="s">
        <v>118</v>
      </c>
      <c r="E1" s="1"/>
      <c r="F1" s="1" t="s">
        <v>119</v>
      </c>
      <c r="G1" s="1"/>
      <c r="H1" s="1" t="s">
        <v>0</v>
      </c>
      <c r="I1" s="1"/>
      <c r="J1" s="1" t="s">
        <v>1</v>
      </c>
      <c r="K1" s="1"/>
      <c r="L1" s="1" t="s">
        <v>2</v>
      </c>
      <c r="M1" s="1"/>
      <c r="N1" s="1" t="s">
        <v>3</v>
      </c>
      <c r="O1" s="1"/>
    </row>
    <row r="2" spans="1:15" ht="30" customHeight="1" x14ac:dyDescent="0.3">
      <c r="A2" s="2" t="s">
        <v>4</v>
      </c>
      <c r="B2" s="3" t="s">
        <v>5</v>
      </c>
      <c r="C2" s="3" t="s">
        <v>6</v>
      </c>
      <c r="D2" s="3" t="s">
        <v>7</v>
      </c>
      <c r="E2" s="3" t="s">
        <v>6</v>
      </c>
      <c r="F2" s="3" t="s">
        <v>7</v>
      </c>
      <c r="G2" s="3" t="s">
        <v>6</v>
      </c>
      <c r="H2" s="3" t="s">
        <v>5</v>
      </c>
      <c r="I2" s="3" t="s">
        <v>6</v>
      </c>
      <c r="J2" s="3" t="s">
        <v>7</v>
      </c>
      <c r="K2" s="3" t="s">
        <v>6</v>
      </c>
      <c r="L2" s="3" t="s">
        <v>7</v>
      </c>
      <c r="M2" s="3" t="s">
        <v>6</v>
      </c>
      <c r="N2" s="3" t="s">
        <v>7</v>
      </c>
      <c r="O2" s="3" t="s">
        <v>6</v>
      </c>
    </row>
    <row r="3" spans="1:15" x14ac:dyDescent="0.3">
      <c r="A3" s="2" t="s">
        <v>8</v>
      </c>
      <c r="B3">
        <v>3.48333333333333E-2</v>
      </c>
      <c r="C3">
        <v>1E-3</v>
      </c>
      <c r="D3" s="4">
        <v>8.6833333333333318E-2</v>
      </c>
      <c r="E3">
        <v>1E-3</v>
      </c>
      <c r="F3">
        <v>7.6499999999999999E-2</v>
      </c>
      <c r="G3">
        <v>1.5E-3</v>
      </c>
      <c r="H3">
        <v>3.3000000000000002E-2</v>
      </c>
      <c r="I3">
        <v>3.0000000000000001E-3</v>
      </c>
      <c r="J3" s="4" t="s">
        <v>9</v>
      </c>
      <c r="K3">
        <v>2E-3</v>
      </c>
      <c r="L3">
        <v>4.1666666666666664E-2</v>
      </c>
      <c r="M3">
        <v>2.7142857142857147E-3</v>
      </c>
      <c r="N3">
        <v>1.4E-2</v>
      </c>
      <c r="O3">
        <v>1E-3</v>
      </c>
    </row>
    <row r="4" spans="1:15" x14ac:dyDescent="0.3">
      <c r="A4" s="2" t="s">
        <v>10</v>
      </c>
      <c r="B4">
        <v>3.5</v>
      </c>
      <c r="C4">
        <v>0.71</v>
      </c>
      <c r="D4" s="4">
        <v>11.616666666666667</v>
      </c>
      <c r="E4">
        <v>0.83000000000000007</v>
      </c>
      <c r="F4">
        <v>9.4849999999999994</v>
      </c>
      <c r="G4">
        <v>0.89</v>
      </c>
      <c r="H4">
        <v>3.16</v>
      </c>
      <c r="I4">
        <v>0.78200000000000003</v>
      </c>
      <c r="J4" s="4" t="s">
        <v>9</v>
      </c>
      <c r="K4">
        <v>0.78749999999999998</v>
      </c>
      <c r="L4">
        <v>3.5966666666666662</v>
      </c>
      <c r="M4">
        <v>0.71571428571428553</v>
      </c>
      <c r="N4">
        <v>1.0316666666666667</v>
      </c>
      <c r="O4">
        <v>0.64500000000000002</v>
      </c>
    </row>
    <row r="5" spans="1:15" x14ac:dyDescent="0.3">
      <c r="A5" s="2" t="s">
        <v>11</v>
      </c>
      <c r="B5">
        <v>0.17683333333333331</v>
      </c>
      <c r="C5">
        <v>8.0000000000000002E-3</v>
      </c>
      <c r="D5" s="4">
        <v>0.48933333333333334</v>
      </c>
      <c r="E5">
        <v>6.0000000000000001E-3</v>
      </c>
      <c r="F5">
        <v>0.40050000000000002</v>
      </c>
      <c r="G5">
        <v>8.0000000000000002E-3</v>
      </c>
      <c r="H5">
        <v>0.12333333333333334</v>
      </c>
      <c r="I5">
        <v>1.3000000000000001E-2</v>
      </c>
      <c r="J5" s="4" t="s">
        <v>9</v>
      </c>
      <c r="K5">
        <v>1.2750000000000001E-2</v>
      </c>
      <c r="L5">
        <v>0.12766666666666668</v>
      </c>
      <c r="M5">
        <v>1.2857142857142857E-2</v>
      </c>
      <c r="N5">
        <v>4.066666666666667E-2</v>
      </c>
      <c r="O5">
        <v>6.4999999999999997E-3</v>
      </c>
    </row>
    <row r="6" spans="1:15" x14ac:dyDescent="0.3">
      <c r="A6" s="2" t="s">
        <v>12</v>
      </c>
      <c r="B6">
        <v>5.3333333333333337E-2</v>
      </c>
      <c r="C6">
        <v>6.0000000000000001E-3</v>
      </c>
      <c r="D6" s="4">
        <v>0.17166666666666663</v>
      </c>
      <c r="E6">
        <v>4.5000000000000005E-3</v>
      </c>
      <c r="F6">
        <v>0.11666666666666665</v>
      </c>
      <c r="G6">
        <v>4.5000000000000005E-3</v>
      </c>
      <c r="H6">
        <v>2.3333333333333334E-2</v>
      </c>
      <c r="I6">
        <v>4.9999999999999992E-3</v>
      </c>
      <c r="J6" s="4" t="s">
        <v>9</v>
      </c>
      <c r="K6">
        <v>7.7499999999999999E-3</v>
      </c>
      <c r="L6">
        <v>2.6666666666666668E-2</v>
      </c>
      <c r="M6">
        <v>4.5714285714285718E-3</v>
      </c>
      <c r="N6">
        <v>0.01</v>
      </c>
      <c r="O6">
        <v>3.5000000000000001E-3</v>
      </c>
    </row>
    <row r="7" spans="1:15" x14ac:dyDescent="0.3">
      <c r="A7" s="2" t="s">
        <v>13</v>
      </c>
      <c r="B7">
        <v>3.5850000000000004</v>
      </c>
      <c r="C7">
        <v>0.18</v>
      </c>
      <c r="D7" s="4">
        <v>11.733333333333334</v>
      </c>
      <c r="E7">
        <v>0.115</v>
      </c>
      <c r="F7">
        <v>8.8783333333333321</v>
      </c>
      <c r="G7">
        <v>0.11000000000000001</v>
      </c>
      <c r="H7">
        <v>2.9433333333333334</v>
      </c>
      <c r="I7">
        <v>0.29400000000000004</v>
      </c>
      <c r="J7" s="4" t="s">
        <v>9</v>
      </c>
      <c r="K7">
        <v>0.25750000000000001</v>
      </c>
      <c r="L7">
        <v>4.6800000000000006</v>
      </c>
      <c r="M7">
        <v>0.29142857142857143</v>
      </c>
      <c r="N7">
        <v>1.5766666666666669</v>
      </c>
      <c r="O7">
        <v>0.11499999999999999</v>
      </c>
    </row>
    <row r="8" spans="1:15" x14ac:dyDescent="0.3">
      <c r="A8" s="2" t="s">
        <v>14</v>
      </c>
      <c r="B8">
        <v>3.9999999999999996</v>
      </c>
      <c r="C8">
        <v>0.46</v>
      </c>
      <c r="D8" s="4">
        <v>12.799999999999999</v>
      </c>
      <c r="E8">
        <v>0.76</v>
      </c>
      <c r="F8">
        <v>9.9333333333333336</v>
      </c>
      <c r="G8">
        <v>0.6</v>
      </c>
      <c r="H8">
        <v>3.1666666666666665</v>
      </c>
      <c r="I8">
        <v>0.4</v>
      </c>
      <c r="J8" s="4" t="s">
        <v>9</v>
      </c>
      <c r="K8">
        <v>0.33750000000000002</v>
      </c>
      <c r="L8">
        <v>3.1</v>
      </c>
      <c r="M8">
        <v>0.40857142857142864</v>
      </c>
      <c r="N8">
        <v>0.66666666666666663</v>
      </c>
      <c r="O8">
        <v>0.155</v>
      </c>
    </row>
    <row r="9" spans="1:15" x14ac:dyDescent="0.3">
      <c r="A9" s="2" t="s">
        <v>15</v>
      </c>
      <c r="B9">
        <v>6.4666666666666659</v>
      </c>
      <c r="C9">
        <v>1.24</v>
      </c>
      <c r="D9" s="4">
        <v>17.516666666666669</v>
      </c>
      <c r="E9">
        <v>0.875</v>
      </c>
      <c r="F9">
        <v>13.133333333333333</v>
      </c>
      <c r="G9">
        <v>0.85499999999999998</v>
      </c>
      <c r="H9">
        <v>4.7</v>
      </c>
      <c r="I9">
        <v>0.83800000000000008</v>
      </c>
      <c r="J9" s="4" t="s">
        <v>9</v>
      </c>
      <c r="K9">
        <v>0.73250000000000004</v>
      </c>
      <c r="L9">
        <v>5.0333333333333332</v>
      </c>
      <c r="M9">
        <v>0.70571428571428563</v>
      </c>
      <c r="N9">
        <v>1.45</v>
      </c>
      <c r="O9">
        <v>0.54</v>
      </c>
    </row>
    <row r="10" spans="1:15" x14ac:dyDescent="0.3">
      <c r="A10" s="2" t="s">
        <v>16</v>
      </c>
      <c r="B10">
        <v>3.375</v>
      </c>
      <c r="C10">
        <v>0.121</v>
      </c>
      <c r="D10" s="4">
        <v>8.0883333333333329</v>
      </c>
      <c r="E10">
        <v>0.114</v>
      </c>
      <c r="F10">
        <v>6.0466666666666669</v>
      </c>
      <c r="G10">
        <v>8.2000000000000003E-2</v>
      </c>
      <c r="H10">
        <v>2.5933333333333333</v>
      </c>
      <c r="I10">
        <v>0.14079999999999998</v>
      </c>
      <c r="J10" s="4" t="s">
        <v>9</v>
      </c>
      <c r="K10">
        <v>0.11349999999999999</v>
      </c>
      <c r="L10">
        <v>3.3866666666666667</v>
      </c>
      <c r="M10">
        <v>0.13099999999999998</v>
      </c>
      <c r="N10">
        <v>0.95666666666666667</v>
      </c>
      <c r="O10">
        <v>4.3499999999999997E-2</v>
      </c>
    </row>
    <row r="11" spans="1:15" x14ac:dyDescent="0.3">
      <c r="A11" s="2" t="s">
        <v>17</v>
      </c>
      <c r="B11">
        <v>7.6666666666666675E-2</v>
      </c>
      <c r="C11">
        <v>1E-3</v>
      </c>
      <c r="D11" s="4">
        <v>0.22</v>
      </c>
      <c r="E11">
        <v>2.3E-2</v>
      </c>
      <c r="F11">
        <v>0.215</v>
      </c>
      <c r="G11">
        <v>2.1999999999999999E-2</v>
      </c>
      <c r="H11">
        <v>7.3333333333333348E-2</v>
      </c>
      <c r="I11">
        <v>1.3600000000000001E-2</v>
      </c>
      <c r="J11" s="4" t="s">
        <v>9</v>
      </c>
      <c r="K11">
        <v>0.01</v>
      </c>
      <c r="L11">
        <v>8.666666666666667E-2</v>
      </c>
      <c r="M11">
        <v>5.5714285714285718E-3</v>
      </c>
      <c r="N11">
        <v>2.1666666666666667E-2</v>
      </c>
      <c r="O11">
        <v>4.5000000000000005E-3</v>
      </c>
    </row>
    <row r="12" spans="1:15" x14ac:dyDescent="0.3">
      <c r="A12" s="2" t="s">
        <v>18</v>
      </c>
      <c r="B12">
        <v>0.11666666666666665</v>
      </c>
      <c r="C12">
        <v>0.08</v>
      </c>
      <c r="D12" s="4">
        <v>0.40333333333333332</v>
      </c>
      <c r="E12">
        <v>0.08</v>
      </c>
      <c r="F12">
        <v>0.31666666666666665</v>
      </c>
      <c r="G12">
        <v>8.4999999999999992E-2</v>
      </c>
      <c r="H12">
        <v>9.3333333333333338E-2</v>
      </c>
      <c r="I12">
        <v>7.400000000000001E-2</v>
      </c>
      <c r="J12" s="4" t="s">
        <v>9</v>
      </c>
      <c r="K12">
        <v>5.2500000000000005E-2</v>
      </c>
      <c r="L12">
        <v>0.13</v>
      </c>
      <c r="M12">
        <v>4.5714285714285714E-2</v>
      </c>
      <c r="N12">
        <v>0.03</v>
      </c>
      <c r="O12">
        <v>4.4999999999999998E-2</v>
      </c>
    </row>
    <row r="13" spans="1:15" x14ac:dyDescent="0.3">
      <c r="A13" s="2" t="s">
        <v>19</v>
      </c>
      <c r="B13">
        <v>4.1833333333333333E-2</v>
      </c>
      <c r="C13">
        <v>3.0000000000000001E-3</v>
      </c>
      <c r="D13" s="4">
        <v>0.10199999999999999</v>
      </c>
      <c r="E13">
        <v>3.0000000000000001E-3</v>
      </c>
      <c r="F13">
        <v>7.1333333333333318E-2</v>
      </c>
      <c r="G13">
        <v>2E-3</v>
      </c>
      <c r="H13">
        <v>2.3666666666666669E-2</v>
      </c>
      <c r="I13">
        <v>3.4000000000000002E-3</v>
      </c>
      <c r="J13" s="4" t="s">
        <v>9</v>
      </c>
      <c r="K13">
        <v>3.0000000000000001E-3</v>
      </c>
      <c r="L13">
        <v>0.10200000000000002</v>
      </c>
      <c r="M13">
        <v>3.2857142857142863E-3</v>
      </c>
      <c r="N13">
        <v>9.3333333333333324E-3</v>
      </c>
      <c r="O13">
        <v>1.5E-3</v>
      </c>
    </row>
    <row r="14" spans="1:15" x14ac:dyDescent="0.3">
      <c r="A14" s="2" t="s">
        <v>20</v>
      </c>
      <c r="B14">
        <v>19.833333333333332</v>
      </c>
      <c r="C14">
        <v>0.9</v>
      </c>
      <c r="D14" s="4">
        <v>57.949999999999996</v>
      </c>
      <c r="E14">
        <v>0.79999999999999993</v>
      </c>
      <c r="F14">
        <v>42.733333333333327</v>
      </c>
      <c r="G14">
        <v>0.65</v>
      </c>
      <c r="H14">
        <v>14.5</v>
      </c>
      <c r="I14">
        <v>1.1399999999999999</v>
      </c>
      <c r="J14" s="4" t="s">
        <v>9</v>
      </c>
      <c r="K14">
        <v>1.175</v>
      </c>
      <c r="L14">
        <v>17.2</v>
      </c>
      <c r="M14">
        <v>1.3571428571428572</v>
      </c>
      <c r="N14">
        <v>5.4666666666666659</v>
      </c>
      <c r="O14">
        <v>0.65</v>
      </c>
    </row>
  </sheetData>
  <mergeCells count="7">
    <mergeCell ref="J1:K1"/>
    <mergeCell ref="L1:M1"/>
    <mergeCell ref="N1:O1"/>
    <mergeCell ref="B1:C1"/>
    <mergeCell ref="D1:E1"/>
    <mergeCell ref="F1:G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EF10-1A9B-4FD4-B3F8-407F239D4D31}">
  <dimension ref="A1:Z361"/>
  <sheetViews>
    <sheetView zoomScale="80" zoomScaleNormal="80" workbookViewId="0">
      <selection sqref="A1:XFD1"/>
    </sheetView>
  </sheetViews>
  <sheetFormatPr defaultRowHeight="14.4" x14ac:dyDescent="0.3"/>
  <cols>
    <col min="1" max="1" width="12" customWidth="1"/>
    <col min="2" max="2" width="13.33203125" customWidth="1"/>
    <col min="3" max="3" width="6" customWidth="1"/>
    <col min="4" max="4" width="12.5546875" customWidth="1"/>
    <col min="5" max="5" width="7.5546875" customWidth="1"/>
    <col min="7" max="7" width="12.44140625" customWidth="1"/>
    <col min="8" max="10" width="15.33203125" customWidth="1"/>
    <col min="11" max="13" width="14.109375" customWidth="1"/>
    <col min="14" max="14" width="16.109375" customWidth="1"/>
    <col min="15" max="15" width="13" customWidth="1"/>
    <col min="16" max="16" width="12.6640625" customWidth="1"/>
  </cols>
  <sheetData>
    <row r="1" spans="1:26" s="2" customFormat="1" x14ac:dyDescent="0.3">
      <c r="A1" s="2" t="s">
        <v>22</v>
      </c>
      <c r="B1" s="2" t="s">
        <v>23</v>
      </c>
      <c r="C1" s="2" t="s">
        <v>24</v>
      </c>
      <c r="D1" s="2" t="s">
        <v>25</v>
      </c>
      <c r="E1" s="2" t="s">
        <v>26</v>
      </c>
      <c r="G1" s="2" t="s">
        <v>4</v>
      </c>
      <c r="H1" s="2" t="s">
        <v>120</v>
      </c>
      <c r="I1" s="2" t="s">
        <v>121</v>
      </c>
      <c r="J1" s="2" t="s">
        <v>122</v>
      </c>
      <c r="K1" s="2" t="s">
        <v>123</v>
      </c>
      <c r="L1" s="2" t="s">
        <v>124</v>
      </c>
      <c r="M1" s="2" t="s">
        <v>125</v>
      </c>
      <c r="N1" s="2" t="s">
        <v>126</v>
      </c>
      <c r="O1" s="2" t="s">
        <v>127</v>
      </c>
      <c r="P1" s="2" t="s">
        <v>128</v>
      </c>
      <c r="Q1" s="2" t="s">
        <v>30</v>
      </c>
      <c r="R1" s="2" t="s">
        <v>31</v>
      </c>
      <c r="S1" s="2" t="s">
        <v>32</v>
      </c>
      <c r="T1" s="2" t="s">
        <v>1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</row>
    <row r="2" spans="1:26" x14ac:dyDescent="0.3">
      <c r="A2" t="s">
        <v>27</v>
      </c>
      <c r="B2" t="s">
        <v>129</v>
      </c>
      <c r="C2">
        <v>1</v>
      </c>
      <c r="D2" t="s">
        <v>29</v>
      </c>
      <c r="E2">
        <v>2.9000000000000001E-2</v>
      </c>
      <c r="G2" s="2" t="s">
        <v>8</v>
      </c>
      <c r="H2">
        <f>AVERAGE(E2, E14, E26, E38, E50, E62)</f>
        <v>3.4833333333333334E-2</v>
      </c>
      <c r="I2">
        <f>_xlfn.STDEV.S(E2, E14, E26, E38, E50, E62)</f>
        <v>6.4935865795926976E-3</v>
      </c>
      <c r="J2">
        <f>(I2)/SQRT(6)</f>
        <v>2.6509956200978027E-3</v>
      </c>
      <c r="K2">
        <f>AVERAGE(E74, E86, E98, E110, E122, E134)</f>
        <v>8.6833333333333318E-2</v>
      </c>
      <c r="L2">
        <f>_xlfn.STDEV.S(E74, E86, E98, E110, E122, E134)</f>
        <v>1.3614942771332943E-2</v>
      </c>
      <c r="M2">
        <f>(L2)/SQRT(6)</f>
        <v>5.5582771111600043E-3</v>
      </c>
      <c r="N2">
        <f>AVERAGE(E146, E158, E170, E182, E194, E206)</f>
        <v>7.6499999999999999E-2</v>
      </c>
      <c r="O2">
        <f>_xlfn.STDEV.S(E146, E158, E170, E182, E194, E206)</f>
        <v>3.6958084365940835E-2</v>
      </c>
      <c r="P2">
        <f>(O2)/SQRT(6)</f>
        <v>1.508807476121457E-2</v>
      </c>
      <c r="Q2">
        <f>AVERAGE(E218, E230, E242)</f>
        <v>3.3000000000000002E-2</v>
      </c>
      <c r="R2">
        <f>_xlfn.STDEV.S(E218, E230, E242)</f>
        <v>2.645751311064589E-3</v>
      </c>
      <c r="S2">
        <f>(R2)/SQRT(3)</f>
        <v>1.527525231651946E-3</v>
      </c>
      <c r="T2" t="s">
        <v>21</v>
      </c>
      <c r="U2">
        <f>AVERAGE(E326, E338, E350)</f>
        <v>4.1666666666666664E-2</v>
      </c>
      <c r="V2">
        <f>_xlfn.STDEV.S(E326, E338, E350)</f>
        <v>4.1633319989322652E-3</v>
      </c>
      <c r="W2">
        <f>(V2)/SQRT(3)</f>
        <v>2.4037008503093264E-3</v>
      </c>
      <c r="X2">
        <f>AVERAGE(E254, E266, E278, E290, E302, E314)</f>
        <v>1.4E-2</v>
      </c>
      <c r="Y2">
        <f>_xlfn.STDEV.S(E254, E266, E278, E290, E302, E314)</f>
        <v>3.7416573867739412E-3</v>
      </c>
      <c r="Z2">
        <f>(Y2)/SQRT(6)</f>
        <v>1.5275252316519468E-3</v>
      </c>
    </row>
    <row r="3" spans="1:26" x14ac:dyDescent="0.3">
      <c r="A3" t="s">
        <v>27</v>
      </c>
      <c r="B3" t="s">
        <v>129</v>
      </c>
      <c r="C3">
        <v>1</v>
      </c>
      <c r="D3" t="s">
        <v>39</v>
      </c>
      <c r="E3">
        <v>1.94</v>
      </c>
      <c r="G3" s="2" t="s">
        <v>10</v>
      </c>
      <c r="H3">
        <f t="shared" ref="H3:H13" si="0">AVERAGE(E3, E15, E27, E39, E51, E63)</f>
        <v>3.5</v>
      </c>
      <c r="I3">
        <f t="shared" ref="I3:I13" si="1">_xlfn.STDEV.S(E3, E15, E27, E39, E51, E63)</f>
        <v>0.78503503106549355</v>
      </c>
      <c r="J3">
        <f t="shared" ref="J3:J14" si="2">(I3)/SQRT(6)</f>
        <v>0.32048920938673336</v>
      </c>
      <c r="K3">
        <f>AVERAGE(E75, E87, E99, E111, E123, E135)</f>
        <v>11.616666666666667</v>
      </c>
      <c r="L3">
        <f t="shared" ref="L3:L13" si="3">_xlfn.STDEV.S(E75, E87, E99, E111, E123, E135)</f>
        <v>1.6080008291871795</v>
      </c>
      <c r="M3">
        <f t="shared" ref="M3:M14" si="4">(L3)/SQRT(6)</f>
        <v>0.65646358958014028</v>
      </c>
      <c r="N3">
        <f t="shared" ref="N3:N12" si="5">AVERAGE(E147, E159, E171, E183, E195, E207)</f>
        <v>9.4849999999999994</v>
      </c>
      <c r="O3">
        <f t="shared" ref="O3:O13" si="6">_xlfn.STDEV.S(E147, E159, E171, E183, E195, E207)</f>
        <v>3.7453851604341035</v>
      </c>
      <c r="P3">
        <f t="shared" ref="P3:P14" si="7">(O3)/SQRT(6)</f>
        <v>1.5290470888759442</v>
      </c>
      <c r="Q3">
        <f>AVERAGE(E219, E231, E243)</f>
        <v>3.16</v>
      </c>
      <c r="R3">
        <f>_xlfn.STDEV.S(E219, E231, E243)</f>
        <v>0.75822160349069534</v>
      </c>
      <c r="S3">
        <f>(R3)/SQRT(3)</f>
        <v>0.4377594468807427</v>
      </c>
      <c r="T3" t="s">
        <v>21</v>
      </c>
      <c r="U3">
        <f>AVERAGE(E327, E339, E351)</f>
        <v>3.5966666666666662</v>
      </c>
      <c r="V3">
        <f>_xlfn.STDEV.S(E327, E339, E351)</f>
        <v>0.36004629331980809</v>
      </c>
      <c r="W3">
        <f>(V3)/SQRT(3)</f>
        <v>0.20787282436891816</v>
      </c>
      <c r="X3">
        <f>AVERAGE(E255, E267, E279, E291, E303, E315)</f>
        <v>1.0316666666666667</v>
      </c>
      <c r="Y3">
        <f>_xlfn.STDEV.S(E255, E267, E279, E291, E303, E315)</f>
        <v>0.25071231853793385</v>
      </c>
      <c r="Z3">
        <f>(Y3)/SQRT(6)</f>
        <v>0.10235287544134297</v>
      </c>
    </row>
    <row r="4" spans="1:26" x14ac:dyDescent="0.3">
      <c r="A4" t="s">
        <v>27</v>
      </c>
      <c r="B4" t="s">
        <v>129</v>
      </c>
      <c r="C4">
        <v>1</v>
      </c>
      <c r="D4" t="s">
        <v>40</v>
      </c>
      <c r="E4">
        <v>0.11899999999999999</v>
      </c>
      <c r="G4" s="2" t="s">
        <v>11</v>
      </c>
      <c r="H4">
        <f t="shared" si="0"/>
        <v>0.17683333333333331</v>
      </c>
      <c r="I4">
        <f t="shared" si="1"/>
        <v>4.4566429817371071E-2</v>
      </c>
      <c r="J4">
        <f t="shared" si="2"/>
        <v>1.8194168785019473E-2</v>
      </c>
      <c r="K4">
        <f t="shared" ref="K4:K13" si="8">AVERAGE(E76, E88, E100, E112, E124, E136)</f>
        <v>0.48933333333333334</v>
      </c>
      <c r="L4">
        <f t="shared" si="3"/>
        <v>4.9758081420676448E-2</v>
      </c>
      <c r="M4">
        <f t="shared" si="4"/>
        <v>2.0313651676752868E-2</v>
      </c>
      <c r="N4">
        <f t="shared" si="5"/>
        <v>0.40050000000000002</v>
      </c>
      <c r="O4">
        <f t="shared" si="6"/>
        <v>0.18202280076957392</v>
      </c>
      <c r="P4">
        <f t="shared" si="7"/>
        <v>7.4310497239622894E-2</v>
      </c>
      <c r="Q4">
        <f>AVERAGE(E220, E232, E244)</f>
        <v>0.12333333333333334</v>
      </c>
      <c r="R4">
        <f>_xlfn.STDEV.S(E220, E232, E244)</f>
        <v>6.3508529610858807E-3</v>
      </c>
      <c r="S4">
        <f>(R4)/SQRT(3)</f>
        <v>3.6666666666666653E-3</v>
      </c>
      <c r="T4" t="s">
        <v>21</v>
      </c>
      <c r="U4">
        <f>AVERAGE(E328, E340, E352)</f>
        <v>0.12766666666666668</v>
      </c>
      <c r="V4">
        <f>_xlfn.STDEV.S(E328, E340, E352)</f>
        <v>1.1676186592091332E-2</v>
      </c>
      <c r="W4">
        <f>(V4)/SQRT(3)</f>
        <v>6.7412494720522301E-3</v>
      </c>
      <c r="X4">
        <f>AVERAGE(E256, E268, E280, E292, E304, E316)</f>
        <v>4.066666666666667E-2</v>
      </c>
      <c r="Y4">
        <f>_xlfn.STDEV.S(E256, E268, E280, E292, E304, E316)</f>
        <v>1.4733182502998692E-2</v>
      </c>
      <c r="Z4">
        <f>(Y4)/SQRT(6)</f>
        <v>6.0147965699413148E-3</v>
      </c>
    </row>
    <row r="5" spans="1:26" x14ac:dyDescent="0.3">
      <c r="A5" t="s">
        <v>27</v>
      </c>
      <c r="B5" t="s">
        <v>129</v>
      </c>
      <c r="C5">
        <v>1</v>
      </c>
      <c r="D5" t="s">
        <v>41</v>
      </c>
      <c r="E5">
        <v>0.03</v>
      </c>
      <c r="G5" s="2" t="s">
        <v>12</v>
      </c>
      <c r="H5">
        <f t="shared" si="0"/>
        <v>5.3333333333333337E-2</v>
      </c>
      <c r="I5">
        <f t="shared" si="1"/>
        <v>1.8618986725025273E-2</v>
      </c>
      <c r="J5">
        <f t="shared" si="2"/>
        <v>7.6011695006609281E-3</v>
      </c>
      <c r="K5">
        <f t="shared" si="8"/>
        <v>0.17166666666666663</v>
      </c>
      <c r="L5">
        <f t="shared" si="3"/>
        <v>2.6394443859772434E-2</v>
      </c>
      <c r="M5">
        <f t="shared" si="4"/>
        <v>1.0775486583496504E-2</v>
      </c>
      <c r="N5">
        <f t="shared" si="5"/>
        <v>0.11666666666666665</v>
      </c>
      <c r="O5">
        <f t="shared" si="6"/>
        <v>5.9888785817268586E-2</v>
      </c>
      <c r="P5">
        <f t="shared" si="7"/>
        <v>2.4449494427856346E-2</v>
      </c>
      <c r="Q5">
        <f>AVERAGE(E221, E233, E245)</f>
        <v>2.3333333333333334E-2</v>
      </c>
      <c r="R5">
        <f>_xlfn.STDEV.S(E221, E233, E245)</f>
        <v>5.7735026918962398E-3</v>
      </c>
      <c r="S5">
        <f>(R5)/SQRT(3)</f>
        <v>3.3333333333333231E-3</v>
      </c>
      <c r="T5" t="s">
        <v>21</v>
      </c>
      <c r="U5">
        <f>AVERAGE(E329, E341, E353)</f>
        <v>2.6666666666666668E-2</v>
      </c>
      <c r="V5">
        <f>_xlfn.STDEV.S(E329, E341, E353)</f>
        <v>5.7735026918962398E-3</v>
      </c>
      <c r="W5">
        <f>(V5)/SQRT(3)</f>
        <v>3.3333333333333231E-3</v>
      </c>
      <c r="X5">
        <f>AVERAGE(E257, E269, E281, E293, E305, E317)</f>
        <v>0.01</v>
      </c>
      <c r="Y5">
        <f>_xlfn.STDEV.S(E257, E269, E281, E293, E305, E317)</f>
        <v>0</v>
      </c>
      <c r="Z5">
        <f>(Y5)/SQRT(6)</f>
        <v>0</v>
      </c>
    </row>
    <row r="6" spans="1:26" x14ac:dyDescent="0.3">
      <c r="A6" t="s">
        <v>27</v>
      </c>
      <c r="B6" t="s">
        <v>129</v>
      </c>
      <c r="C6">
        <v>1</v>
      </c>
      <c r="D6" t="s">
        <v>42</v>
      </c>
      <c r="E6">
        <v>2.15</v>
      </c>
      <c r="G6" s="2" t="s">
        <v>13</v>
      </c>
      <c r="H6">
        <f t="shared" si="0"/>
        <v>3.5850000000000004</v>
      </c>
      <c r="I6">
        <f t="shared" si="1"/>
        <v>1.1356539966028383</v>
      </c>
      <c r="J6">
        <f t="shared" si="2"/>
        <v>0.46362880267156248</v>
      </c>
      <c r="K6">
        <f t="shared" si="8"/>
        <v>11.733333333333334</v>
      </c>
      <c r="L6">
        <f t="shared" si="3"/>
        <v>0.97091022585338294</v>
      </c>
      <c r="M6">
        <f t="shared" si="4"/>
        <v>0.39637243989852677</v>
      </c>
      <c r="N6">
        <f t="shared" si="5"/>
        <v>8.8783333333333321</v>
      </c>
      <c r="O6">
        <f t="shared" si="6"/>
        <v>4.5055539799969857</v>
      </c>
      <c r="P6">
        <f t="shared" si="7"/>
        <v>1.8393847099264236</v>
      </c>
      <c r="Q6">
        <f>AVERAGE(E222, E234, E246)</f>
        <v>2.9433333333333334</v>
      </c>
      <c r="R6">
        <f>_xlfn.STDEV.S(E222, E234, E246)</f>
        <v>2.5166114784235971E-2</v>
      </c>
      <c r="S6">
        <f>(R6)/SQRT(3)</f>
        <v>1.4529663145135659E-2</v>
      </c>
      <c r="T6" t="s">
        <v>21</v>
      </c>
      <c r="U6">
        <f>AVERAGE(E330, E342, E354)</f>
        <v>4.6800000000000006</v>
      </c>
      <c r="V6">
        <f>_xlfn.STDEV.S(E330, E342, E354)</f>
        <v>0.48867166891482483</v>
      </c>
      <c r="W6">
        <f>(V6)/SQRT(3)</f>
        <v>0.28213471959331782</v>
      </c>
      <c r="X6">
        <f>AVERAGE(E258, E270, E282, E294, E306, E318)</f>
        <v>1.5766666666666669</v>
      </c>
      <c r="Y6">
        <f>_xlfn.STDEV.S(E258, E270, E282, E294, E306, E318)</f>
        <v>0.48963932303958829</v>
      </c>
      <c r="Z6">
        <f>(Y6)/SQRT(6)</f>
        <v>0.19989441657479512</v>
      </c>
    </row>
    <row r="7" spans="1:26" x14ac:dyDescent="0.3">
      <c r="A7" t="s">
        <v>27</v>
      </c>
      <c r="B7" t="s">
        <v>129</v>
      </c>
      <c r="C7">
        <v>1</v>
      </c>
      <c r="D7" t="s">
        <v>43</v>
      </c>
      <c r="E7">
        <v>2.1</v>
      </c>
      <c r="G7" s="2" t="s">
        <v>14</v>
      </c>
      <c r="H7">
        <f>AVERAGE(E7, E19, E31, E43, E55, E67)</f>
        <v>3.9999999999999996</v>
      </c>
      <c r="I7">
        <f t="shared" si="1"/>
        <v>1.5218409903797467</v>
      </c>
      <c r="J7">
        <f t="shared" si="2"/>
        <v>0.62128898268036381</v>
      </c>
      <c r="K7">
        <f t="shared" si="8"/>
        <v>12.799999999999999</v>
      </c>
      <c r="L7">
        <f t="shared" si="3"/>
        <v>1.9235384061671346</v>
      </c>
      <c r="M7">
        <f t="shared" si="4"/>
        <v>0.78528126595931658</v>
      </c>
      <c r="N7">
        <f t="shared" si="5"/>
        <v>9.9333333333333336</v>
      </c>
      <c r="O7">
        <f t="shared" si="6"/>
        <v>6.3361397290989938</v>
      </c>
      <c r="P7">
        <f t="shared" si="7"/>
        <v>2.5867182125448287</v>
      </c>
      <c r="Q7">
        <f>AVERAGE(E223, E235, E247)</f>
        <v>3.1666666666666665</v>
      </c>
      <c r="R7">
        <f>_xlfn.STDEV.S(E223, E235, E247)</f>
        <v>0.40414518843273883</v>
      </c>
      <c r="S7">
        <f>(R7)/SQRT(3)</f>
        <v>0.23333333333333381</v>
      </c>
      <c r="T7" t="s">
        <v>21</v>
      </c>
      <c r="U7">
        <f>AVERAGE(E331, E343, E355)</f>
        <v>3.1</v>
      </c>
      <c r="V7">
        <f>_xlfn.STDEV.S(E331, E343, E355)</f>
        <v>0.19999999999999996</v>
      </c>
      <c r="W7">
        <f>(V7)/SQRT(3)</f>
        <v>0.11547005383792514</v>
      </c>
      <c r="X7">
        <f>AVERAGE(E259, E271, E283, E295, E307, E319)</f>
        <v>0.66666666666666663</v>
      </c>
      <c r="Y7">
        <f>_xlfn.STDEV.S(E259, E271, E283, E295, E307, E319)</f>
        <v>0.13662601021279491</v>
      </c>
      <c r="Z7">
        <f>(Y7)/SQRT(6)</f>
        <v>5.577733510227182E-2</v>
      </c>
    </row>
    <row r="8" spans="1:26" x14ac:dyDescent="0.3">
      <c r="A8" t="s">
        <v>27</v>
      </c>
      <c r="B8" t="s">
        <v>129</v>
      </c>
      <c r="C8">
        <v>1</v>
      </c>
      <c r="D8" t="s">
        <v>44</v>
      </c>
      <c r="E8">
        <v>4</v>
      </c>
      <c r="G8" s="2" t="s">
        <v>15</v>
      </c>
      <c r="H8">
        <f t="shared" si="0"/>
        <v>6.4666666666666659</v>
      </c>
      <c r="I8">
        <f t="shared" si="1"/>
        <v>1.7130868824045877</v>
      </c>
      <c r="J8">
        <f t="shared" si="2"/>
        <v>0.69936479115774175</v>
      </c>
      <c r="K8">
        <f t="shared" si="8"/>
        <v>17.516666666666669</v>
      </c>
      <c r="L8">
        <f t="shared" si="3"/>
        <v>2.0566153424173947</v>
      </c>
      <c r="M8">
        <f t="shared" si="4"/>
        <v>0.83960969768365379</v>
      </c>
      <c r="N8">
        <f t="shared" si="5"/>
        <v>13.133333333333333</v>
      </c>
      <c r="O8">
        <f t="shared" si="6"/>
        <v>6.6752278363114099</v>
      </c>
      <c r="P8">
        <f t="shared" si="7"/>
        <v>2.7251503526309246</v>
      </c>
      <c r="Q8">
        <f>AVERAGE(E224, E236, E248)</f>
        <v>4.7</v>
      </c>
      <c r="R8">
        <f>_xlfn.STDEV.S(E224, E236, E248)</f>
        <v>0.20000000000000018</v>
      </c>
      <c r="S8">
        <f>(R8)/SQRT(3)</f>
        <v>0.11547005383792526</v>
      </c>
      <c r="T8" t="s">
        <v>21</v>
      </c>
      <c r="U8">
        <f>AVERAGE(E332, E344, E356)</f>
        <v>5.0333333333333332</v>
      </c>
      <c r="V8">
        <f>_xlfn.STDEV.S(E332, E344, E356)</f>
        <v>0.25166114784235832</v>
      </c>
      <c r="W8">
        <f>(V8)/SQRT(3)</f>
        <v>0.1452966314513558</v>
      </c>
      <c r="X8">
        <f>AVERAGE(E260, E272, E284, E296, E308, E320)</f>
        <v>1.45</v>
      </c>
      <c r="Y8">
        <f>_xlfn.STDEV.S(E260, E272, E284, E296, E308, E320)</f>
        <v>0.50892042599997922</v>
      </c>
      <c r="Z8">
        <f>(Y8)/SQRT(6)</f>
        <v>0.20776589389663244</v>
      </c>
    </row>
    <row r="9" spans="1:26" x14ac:dyDescent="0.3">
      <c r="A9" t="s">
        <v>27</v>
      </c>
      <c r="B9" t="s">
        <v>129</v>
      </c>
      <c r="C9">
        <v>1</v>
      </c>
      <c r="D9" t="s">
        <v>45</v>
      </c>
      <c r="E9">
        <v>2.4300000000000002</v>
      </c>
      <c r="G9" s="2" t="s">
        <v>16</v>
      </c>
      <c r="H9">
        <f t="shared" si="0"/>
        <v>3.375</v>
      </c>
      <c r="I9">
        <f t="shared" si="1"/>
        <v>0.62708053709232581</v>
      </c>
      <c r="J9">
        <f t="shared" si="2"/>
        <v>0.25600455725110305</v>
      </c>
      <c r="K9">
        <f t="shared" si="8"/>
        <v>8.0883333333333329</v>
      </c>
      <c r="L9">
        <f t="shared" si="3"/>
        <v>1.0058512149749832</v>
      </c>
      <c r="M9">
        <f t="shared" si="4"/>
        <v>0.41063703897453652</v>
      </c>
      <c r="N9">
        <f>AVERAGE(E153, E165, E177, E189, E201, E213)</f>
        <v>6.0466666666666669</v>
      </c>
      <c r="O9">
        <f t="shared" si="6"/>
        <v>2.9438387637006658</v>
      </c>
      <c r="P9">
        <f t="shared" si="7"/>
        <v>1.201817142682049</v>
      </c>
      <c r="Q9">
        <f>AVERAGE(E225, E237, E249)</f>
        <v>2.5933333333333333</v>
      </c>
      <c r="R9">
        <f>_xlfn.STDEV.S(E225, E237, E249)</f>
        <v>0.11846237095944577</v>
      </c>
      <c r="S9">
        <f>(R9)/SQRT(3)</f>
        <v>6.8394281762277326E-2</v>
      </c>
      <c r="T9" t="s">
        <v>21</v>
      </c>
      <c r="U9">
        <f>AVERAGE(E333, E345, E357)</f>
        <v>3.3866666666666667</v>
      </c>
      <c r="V9">
        <f>_xlfn.STDEV.S(E333, E345, E357)</f>
        <v>0.32331615074619047</v>
      </c>
      <c r="W9">
        <f>(V9)/SQRT(3)</f>
        <v>0.1866666666666667</v>
      </c>
      <c r="X9">
        <f>AVERAGE(E261, E273, E285, E297, E309, E321)</f>
        <v>0.95666666666666667</v>
      </c>
      <c r="Y9">
        <f>_xlfn.STDEV.S(E261, E273, E285, E297, E309, E321)</f>
        <v>0.21266562173202008</v>
      </c>
      <c r="Z9">
        <f>(Y9)/SQRT(6)</f>
        <v>8.6820376512531758E-2</v>
      </c>
    </row>
    <row r="10" spans="1:26" x14ac:dyDescent="0.3">
      <c r="A10" t="s">
        <v>27</v>
      </c>
      <c r="B10" t="s">
        <v>129</v>
      </c>
      <c r="C10">
        <v>1</v>
      </c>
      <c r="D10" t="s">
        <v>46</v>
      </c>
      <c r="E10">
        <v>0.06</v>
      </c>
      <c r="G10" s="2" t="s">
        <v>17</v>
      </c>
      <c r="H10">
        <f>AVERAGE(E10, E22, E34, E46, E58, E70)</f>
        <v>7.6666666666666675E-2</v>
      </c>
      <c r="I10">
        <f t="shared" si="1"/>
        <v>2.3380903889000229E-2</v>
      </c>
      <c r="J10">
        <f>(I10)/SQRT(6)</f>
        <v>9.5452140421842316E-3</v>
      </c>
      <c r="K10">
        <f>AVERAGE(E82, E94, E106, E118, E130, E142)</f>
        <v>0.22</v>
      </c>
      <c r="L10">
        <f t="shared" si="3"/>
        <v>6.8702256149270599E-2</v>
      </c>
      <c r="M10">
        <f t="shared" si="4"/>
        <v>2.8047578623950145E-2</v>
      </c>
      <c r="N10">
        <f t="shared" si="5"/>
        <v>0.215</v>
      </c>
      <c r="O10">
        <f t="shared" si="6"/>
        <v>0.12340988615179903</v>
      </c>
      <c r="P10">
        <f t="shared" si="7"/>
        <v>5.0381875047811921E-2</v>
      </c>
      <c r="Q10">
        <f>AVERAGE(E226, E238, E250)</f>
        <v>7.3333333333333348E-2</v>
      </c>
      <c r="R10">
        <f>_xlfn.STDEV.S(E226, E238, E250)</f>
        <v>2.0816659994661306E-2</v>
      </c>
      <c r="S10">
        <f>(R10)/SQRT(3)</f>
        <v>1.201850425154662E-2</v>
      </c>
      <c r="T10" t="s">
        <v>21</v>
      </c>
      <c r="U10">
        <f>AVERAGE(E334, E346, E358)</f>
        <v>8.666666666666667E-2</v>
      </c>
      <c r="V10">
        <f>_xlfn.STDEV.S(E334, E346, E358)</f>
        <v>2.8867513459481291E-2</v>
      </c>
      <c r="W10">
        <f>(V10)/SQRT(3)</f>
        <v>1.666666666666667E-2</v>
      </c>
      <c r="X10">
        <f>AVERAGE(E262, E274, E286, E298, E310, E322)</f>
        <v>2.1666666666666667E-2</v>
      </c>
      <c r="Y10">
        <f>_xlfn.STDEV.S(E262, E274, E286, E298, E310, E322)</f>
        <v>4.0824829046386298E-3</v>
      </c>
      <c r="Z10">
        <f>(Y10)/SQRT(6)</f>
        <v>1.6666666666666666E-3</v>
      </c>
    </row>
    <row r="11" spans="1:26" x14ac:dyDescent="0.3">
      <c r="A11" t="s">
        <v>27</v>
      </c>
      <c r="B11" t="s">
        <v>129</v>
      </c>
      <c r="C11">
        <v>1</v>
      </c>
      <c r="D11" t="s">
        <v>47</v>
      </c>
      <c r="E11">
        <v>0.06</v>
      </c>
      <c r="G11" s="2" t="s">
        <v>18</v>
      </c>
      <c r="H11">
        <f t="shared" si="0"/>
        <v>0.11666666666666665</v>
      </c>
      <c r="I11">
        <f t="shared" si="1"/>
        <v>3.0767948691238223E-2</v>
      </c>
      <c r="J11">
        <f t="shared" si="2"/>
        <v>1.2560962454277857E-2</v>
      </c>
      <c r="K11">
        <f t="shared" si="8"/>
        <v>0.40333333333333332</v>
      </c>
      <c r="L11">
        <f t="shared" si="3"/>
        <v>8.7787622514034755E-2</v>
      </c>
      <c r="M11">
        <f t="shared" si="4"/>
        <v>3.5839146815241626E-2</v>
      </c>
      <c r="N11">
        <f t="shared" si="5"/>
        <v>0.31666666666666665</v>
      </c>
      <c r="O11">
        <f t="shared" si="6"/>
        <v>0.16621271511730584</v>
      </c>
      <c r="P11">
        <f t="shared" si="7"/>
        <v>6.7856056799997191E-2</v>
      </c>
      <c r="Q11">
        <f>AVERAGE(E227, E239, E251)</f>
        <v>9.3333333333333338E-2</v>
      </c>
      <c r="R11">
        <f>_xlfn.STDEV.S(E227, E239, E251)</f>
        <v>5.7735026918962632E-3</v>
      </c>
      <c r="S11">
        <f>(R11)/SQRT(3)</f>
        <v>3.3333333333333366E-3</v>
      </c>
      <c r="T11" t="s">
        <v>21</v>
      </c>
      <c r="U11">
        <f>AVERAGE(E335, E347, E359)</f>
        <v>0.13</v>
      </c>
      <c r="V11">
        <f>_xlfn.STDEV.S(E335, E347, E359)</f>
        <v>1.7320508075688721E-2</v>
      </c>
      <c r="W11">
        <f>(V11)/SQRT(3)</f>
        <v>9.9999999999999707E-3</v>
      </c>
      <c r="X11">
        <f>AVERAGE(E263, E275, E287, E299, E311, E323)</f>
        <v>0.03</v>
      </c>
      <c r="Y11">
        <f>_xlfn.STDEV.S(E263, E275, E287, E299, E311, E323)</f>
        <v>6.3245553203367527E-3</v>
      </c>
      <c r="Z11">
        <f>(Y11)/SQRT(6)</f>
        <v>2.5819888974716091E-3</v>
      </c>
    </row>
    <row r="12" spans="1:26" x14ac:dyDescent="0.3">
      <c r="A12" t="s">
        <v>27</v>
      </c>
      <c r="B12" t="s">
        <v>129</v>
      </c>
      <c r="C12">
        <v>1</v>
      </c>
      <c r="D12" t="s">
        <v>48</v>
      </c>
      <c r="E12">
        <v>2.8000000000000001E-2</v>
      </c>
      <c r="G12" s="2" t="s">
        <v>19</v>
      </c>
      <c r="H12">
        <f t="shared" si="0"/>
        <v>4.1833333333333333E-2</v>
      </c>
      <c r="I12">
        <f t="shared" si="1"/>
        <v>9.1305348510734383E-3</v>
      </c>
      <c r="J12">
        <f t="shared" si="2"/>
        <v>3.7275252439714535E-3</v>
      </c>
      <c r="K12">
        <f>AVERAGE(E84, E96, E108, E120, E132, E144)</f>
        <v>0.10199999999999999</v>
      </c>
      <c r="L12">
        <f t="shared" si="3"/>
        <v>8.5790442358108874E-3</v>
      </c>
      <c r="M12">
        <f t="shared" si="4"/>
        <v>3.5023801430836532E-3</v>
      </c>
      <c r="N12">
        <f t="shared" si="5"/>
        <v>7.1333333333333318E-2</v>
      </c>
      <c r="O12">
        <f t="shared" si="6"/>
        <v>2.8125907392769899E-2</v>
      </c>
      <c r="P12">
        <f t="shared" si="7"/>
        <v>1.148235361084324E-2</v>
      </c>
      <c r="Q12">
        <f>AVERAGE(E228, E240, E252)</f>
        <v>2.3666666666666669E-2</v>
      </c>
      <c r="R12">
        <f>_xlfn.STDEV.S(E228, E240, E252)</f>
        <v>1.5275252316519479E-3</v>
      </c>
      <c r="S12">
        <f>(R12)/SQRT(3)</f>
        <v>8.8191710368819764E-4</v>
      </c>
      <c r="T12" t="s">
        <v>21</v>
      </c>
      <c r="U12">
        <f>AVERAGE(E336, E348, E360)</f>
        <v>0.10200000000000002</v>
      </c>
      <c r="V12">
        <f>_xlfn.STDEV.S(E336, E348, E360)</f>
        <v>9.3214805690941593E-2</v>
      </c>
      <c r="W12">
        <f>(V12)/SQRT(3)</f>
        <v>5.3817593158123789E-2</v>
      </c>
      <c r="X12">
        <f>AVERAGE(E264, E276, E288, E300, E312, E324)</f>
        <v>9.3333333333333324E-3</v>
      </c>
      <c r="Y12">
        <f>_xlfn.STDEV.S(E264, E276, E288, E300, E312, E324)</f>
        <v>4.2268979957726278E-3</v>
      </c>
      <c r="Z12">
        <f>(Y12)/SQRT(6)</f>
        <v>1.7256238807393043E-3</v>
      </c>
    </row>
    <row r="13" spans="1:26" x14ac:dyDescent="0.3">
      <c r="A13" t="s">
        <v>27</v>
      </c>
      <c r="B13" t="s">
        <v>129</v>
      </c>
      <c r="C13">
        <v>1</v>
      </c>
      <c r="D13" t="s">
        <v>49</v>
      </c>
      <c r="E13">
        <v>11.9</v>
      </c>
      <c r="G13" s="2" t="s">
        <v>20</v>
      </c>
      <c r="H13">
        <f t="shared" si="0"/>
        <v>19.833333333333332</v>
      </c>
      <c r="I13">
        <f t="shared" si="1"/>
        <v>5.9537103277424164</v>
      </c>
      <c r="J13">
        <f t="shared" si="2"/>
        <v>2.4305920632178872</v>
      </c>
      <c r="K13">
        <f t="shared" si="8"/>
        <v>57.949999999999996</v>
      </c>
      <c r="L13">
        <f t="shared" si="3"/>
        <v>5.8688158941987618</v>
      </c>
      <c r="M13">
        <f t="shared" si="4"/>
        <v>2.3959340558537923</v>
      </c>
      <c r="N13">
        <f>AVERAGE(E157, E169, E181, E193, E205, E217)</f>
        <v>42.733333333333327</v>
      </c>
      <c r="O13">
        <f t="shared" si="6"/>
        <v>21.174103680360759</v>
      </c>
      <c r="P13">
        <f t="shared" si="7"/>
        <v>8.644291629611871</v>
      </c>
      <c r="Q13">
        <f>AVERAGE(E229, E241, E253)</f>
        <v>14.5</v>
      </c>
      <c r="R13">
        <f>_xlfn.STDEV.S(E229, E241, E253)</f>
        <v>0.36055512754639935</v>
      </c>
      <c r="S13">
        <f>(R13)/SQRT(3)</f>
        <v>0.20816659994661352</v>
      </c>
      <c r="T13" t="s">
        <v>21</v>
      </c>
      <c r="U13">
        <f>AVERAGE(E337, E349, E361)</f>
        <v>17.2</v>
      </c>
      <c r="V13">
        <f>_xlfn.STDEV.S(E337, E349, E361)</f>
        <v>0.52915026221291761</v>
      </c>
      <c r="W13">
        <f>(V13)/SQRT(3)</f>
        <v>0.30550504633038905</v>
      </c>
      <c r="X13">
        <f>AVERAGE(E265, E277, E289, E301, E313, E325)</f>
        <v>5.4666666666666659</v>
      </c>
      <c r="Y13">
        <f>_xlfn.STDEV.S(E265, E277, E289, E301, E313, E325)</f>
        <v>1.3155480480266286</v>
      </c>
      <c r="Z13">
        <f>(Y13)/SQRT(6)</f>
        <v>0.5370702416299431</v>
      </c>
    </row>
    <row r="14" spans="1:26" x14ac:dyDescent="0.3">
      <c r="A14" t="s">
        <v>27</v>
      </c>
      <c r="B14" t="s">
        <v>129</v>
      </c>
      <c r="C14">
        <v>2</v>
      </c>
      <c r="D14" t="s">
        <v>29</v>
      </c>
      <c r="E14">
        <v>0.04</v>
      </c>
      <c r="G14" s="2"/>
    </row>
    <row r="15" spans="1:26" x14ac:dyDescent="0.3">
      <c r="A15" t="s">
        <v>27</v>
      </c>
      <c r="B15" t="s">
        <v>129</v>
      </c>
      <c r="C15">
        <v>2</v>
      </c>
      <c r="D15" t="s">
        <v>39</v>
      </c>
      <c r="E15">
        <v>3.54</v>
      </c>
      <c r="G15" s="2"/>
    </row>
    <row r="16" spans="1:26" x14ac:dyDescent="0.3">
      <c r="A16" t="s">
        <v>27</v>
      </c>
      <c r="B16" t="s">
        <v>129</v>
      </c>
      <c r="C16">
        <v>2</v>
      </c>
      <c r="D16" t="s">
        <v>40</v>
      </c>
      <c r="E16">
        <v>0.21</v>
      </c>
      <c r="G16" s="2"/>
    </row>
    <row r="17" spans="1:7" x14ac:dyDescent="0.3">
      <c r="A17" t="s">
        <v>27</v>
      </c>
      <c r="B17" t="s">
        <v>129</v>
      </c>
      <c r="C17">
        <v>2</v>
      </c>
      <c r="D17" t="s">
        <v>41</v>
      </c>
      <c r="E17">
        <v>7.0000000000000007E-2</v>
      </c>
      <c r="G17" s="2"/>
    </row>
    <row r="18" spans="1:7" x14ac:dyDescent="0.3">
      <c r="A18" t="s">
        <v>27</v>
      </c>
      <c r="B18" t="s">
        <v>129</v>
      </c>
      <c r="C18">
        <v>2</v>
      </c>
      <c r="D18" t="s">
        <v>42</v>
      </c>
      <c r="E18">
        <v>4.59</v>
      </c>
      <c r="G18" s="2"/>
    </row>
    <row r="19" spans="1:7" x14ac:dyDescent="0.3">
      <c r="A19" t="s">
        <v>27</v>
      </c>
      <c r="B19" t="s">
        <v>129</v>
      </c>
      <c r="C19">
        <v>2</v>
      </c>
      <c r="D19" t="s">
        <v>43</v>
      </c>
      <c r="E19">
        <v>5.9</v>
      </c>
      <c r="G19" s="2"/>
    </row>
    <row r="20" spans="1:7" x14ac:dyDescent="0.3">
      <c r="A20" t="s">
        <v>27</v>
      </c>
      <c r="B20" t="s">
        <v>129</v>
      </c>
      <c r="C20">
        <v>2</v>
      </c>
      <c r="D20" t="s">
        <v>44</v>
      </c>
      <c r="E20">
        <v>8.6999999999999993</v>
      </c>
      <c r="G20" s="2"/>
    </row>
    <row r="21" spans="1:7" x14ac:dyDescent="0.3">
      <c r="A21" t="s">
        <v>27</v>
      </c>
      <c r="B21" t="s">
        <v>129</v>
      </c>
      <c r="C21">
        <v>2</v>
      </c>
      <c r="D21" t="s">
        <v>45</v>
      </c>
      <c r="E21">
        <v>4.1399999999999997</v>
      </c>
      <c r="G21" s="2"/>
    </row>
    <row r="22" spans="1:7" x14ac:dyDescent="0.3">
      <c r="A22" t="s">
        <v>27</v>
      </c>
      <c r="B22" t="s">
        <v>129</v>
      </c>
      <c r="C22">
        <v>2</v>
      </c>
      <c r="D22" t="s">
        <v>46</v>
      </c>
      <c r="E22">
        <v>0.08</v>
      </c>
      <c r="G22" s="2"/>
    </row>
    <row r="23" spans="1:7" x14ac:dyDescent="0.3">
      <c r="A23" t="s">
        <v>27</v>
      </c>
      <c r="B23" t="s">
        <v>129</v>
      </c>
      <c r="C23">
        <v>2</v>
      </c>
      <c r="D23" t="s">
        <v>47</v>
      </c>
      <c r="E23">
        <v>0.15</v>
      </c>
      <c r="G23" s="2"/>
    </row>
    <row r="24" spans="1:7" x14ac:dyDescent="0.3">
      <c r="A24" t="s">
        <v>27</v>
      </c>
      <c r="B24" t="s">
        <v>129</v>
      </c>
      <c r="C24">
        <v>2</v>
      </c>
      <c r="D24" t="s">
        <v>48</v>
      </c>
      <c r="E24">
        <v>3.9E-2</v>
      </c>
      <c r="G24" s="2"/>
    </row>
    <row r="25" spans="1:7" x14ac:dyDescent="0.3">
      <c r="A25" t="s">
        <v>27</v>
      </c>
      <c r="B25" t="s">
        <v>129</v>
      </c>
      <c r="C25">
        <v>2</v>
      </c>
      <c r="D25" t="s">
        <v>49</v>
      </c>
      <c r="E25">
        <v>25.3</v>
      </c>
      <c r="G25" s="2"/>
    </row>
    <row r="26" spans="1:7" x14ac:dyDescent="0.3">
      <c r="A26" t="s">
        <v>27</v>
      </c>
      <c r="B26" t="s">
        <v>129</v>
      </c>
      <c r="C26">
        <v>3</v>
      </c>
      <c r="D26" t="s">
        <v>29</v>
      </c>
      <c r="E26">
        <v>4.3999999999999997E-2</v>
      </c>
      <c r="G26" s="2"/>
    </row>
    <row r="27" spans="1:7" x14ac:dyDescent="0.3">
      <c r="A27" t="s">
        <v>27</v>
      </c>
      <c r="B27" t="s">
        <v>129</v>
      </c>
      <c r="C27">
        <v>3</v>
      </c>
      <c r="D27" t="s">
        <v>39</v>
      </c>
      <c r="E27">
        <v>3.67</v>
      </c>
    </row>
    <row r="28" spans="1:7" x14ac:dyDescent="0.3">
      <c r="A28" t="s">
        <v>27</v>
      </c>
      <c r="B28" t="s">
        <v>129</v>
      </c>
      <c r="C28">
        <v>3</v>
      </c>
      <c r="D28" t="s">
        <v>40</v>
      </c>
      <c r="E28">
        <v>0.23899999999999999</v>
      </c>
    </row>
    <row r="29" spans="1:7" x14ac:dyDescent="0.3">
      <c r="A29" t="s">
        <v>27</v>
      </c>
      <c r="B29" t="s">
        <v>129</v>
      </c>
      <c r="C29">
        <v>3</v>
      </c>
      <c r="D29" t="s">
        <v>41</v>
      </c>
      <c r="E29">
        <v>0.08</v>
      </c>
    </row>
    <row r="30" spans="1:7" x14ac:dyDescent="0.3">
      <c r="A30" t="s">
        <v>27</v>
      </c>
      <c r="B30" t="s">
        <v>129</v>
      </c>
      <c r="C30">
        <v>3</v>
      </c>
      <c r="D30" t="s">
        <v>42</v>
      </c>
      <c r="E30">
        <v>5.16</v>
      </c>
    </row>
    <row r="31" spans="1:7" x14ac:dyDescent="0.3">
      <c r="A31" t="s">
        <v>27</v>
      </c>
      <c r="B31" t="s">
        <v>129</v>
      </c>
      <c r="C31">
        <v>3</v>
      </c>
      <c r="D31" t="s">
        <v>43</v>
      </c>
      <c r="E31">
        <v>5.7</v>
      </c>
    </row>
    <row r="32" spans="1:7" x14ac:dyDescent="0.3">
      <c r="A32" t="s">
        <v>27</v>
      </c>
      <c r="B32" t="s">
        <v>129</v>
      </c>
      <c r="C32">
        <v>3</v>
      </c>
      <c r="D32" t="s">
        <v>44</v>
      </c>
      <c r="E32">
        <v>8</v>
      </c>
    </row>
    <row r="33" spans="1:5" x14ac:dyDescent="0.3">
      <c r="A33" t="s">
        <v>27</v>
      </c>
      <c r="B33" t="s">
        <v>129</v>
      </c>
      <c r="C33">
        <v>3</v>
      </c>
      <c r="D33" t="s">
        <v>45</v>
      </c>
      <c r="E33">
        <v>3.98</v>
      </c>
    </row>
    <row r="34" spans="1:5" x14ac:dyDescent="0.3">
      <c r="A34" t="s">
        <v>27</v>
      </c>
      <c r="B34" t="s">
        <v>129</v>
      </c>
      <c r="C34">
        <v>3</v>
      </c>
      <c r="D34" t="s">
        <v>46</v>
      </c>
      <c r="E34">
        <v>0.12</v>
      </c>
    </row>
    <row r="35" spans="1:5" x14ac:dyDescent="0.3">
      <c r="A35" t="s">
        <v>27</v>
      </c>
      <c r="B35" t="s">
        <v>129</v>
      </c>
      <c r="C35">
        <v>3</v>
      </c>
      <c r="D35" t="s">
        <v>47</v>
      </c>
      <c r="E35">
        <v>0.13</v>
      </c>
    </row>
    <row r="36" spans="1:5" x14ac:dyDescent="0.3">
      <c r="A36" t="s">
        <v>27</v>
      </c>
      <c r="B36" t="s">
        <v>129</v>
      </c>
      <c r="C36">
        <v>3</v>
      </c>
      <c r="D36" t="s">
        <v>48</v>
      </c>
      <c r="E36">
        <v>5.2999999999999999E-2</v>
      </c>
    </row>
    <row r="37" spans="1:5" x14ac:dyDescent="0.3">
      <c r="A37" t="s">
        <v>27</v>
      </c>
      <c r="B37" t="s">
        <v>129</v>
      </c>
      <c r="C37">
        <v>3</v>
      </c>
      <c r="D37" t="s">
        <v>49</v>
      </c>
      <c r="E37">
        <v>28.2</v>
      </c>
    </row>
    <row r="38" spans="1:5" x14ac:dyDescent="0.3">
      <c r="A38" t="s">
        <v>50</v>
      </c>
      <c r="B38" t="s">
        <v>129</v>
      </c>
      <c r="C38">
        <v>1</v>
      </c>
      <c r="D38" t="s">
        <v>29</v>
      </c>
      <c r="E38">
        <v>2.7E-2</v>
      </c>
    </row>
    <row r="39" spans="1:5" x14ac:dyDescent="0.3">
      <c r="A39" t="s">
        <v>50</v>
      </c>
      <c r="B39" t="s">
        <v>129</v>
      </c>
      <c r="C39">
        <v>1</v>
      </c>
      <c r="D39" t="s">
        <v>39</v>
      </c>
      <c r="E39">
        <v>3.87</v>
      </c>
    </row>
    <row r="40" spans="1:5" x14ac:dyDescent="0.3">
      <c r="A40" t="s">
        <v>50</v>
      </c>
      <c r="B40" t="s">
        <v>129</v>
      </c>
      <c r="C40">
        <v>1</v>
      </c>
      <c r="D40" t="s">
        <v>40</v>
      </c>
      <c r="E40">
        <v>0.14000000000000001</v>
      </c>
    </row>
    <row r="41" spans="1:5" x14ac:dyDescent="0.3">
      <c r="A41" t="s">
        <v>50</v>
      </c>
      <c r="B41" t="s">
        <v>129</v>
      </c>
      <c r="C41">
        <v>1</v>
      </c>
      <c r="D41" t="s">
        <v>41</v>
      </c>
      <c r="E41">
        <v>0.04</v>
      </c>
    </row>
    <row r="42" spans="1:5" x14ac:dyDescent="0.3">
      <c r="A42" t="s">
        <v>50</v>
      </c>
      <c r="B42" t="s">
        <v>129</v>
      </c>
      <c r="C42">
        <v>1</v>
      </c>
      <c r="D42" t="s">
        <v>42</v>
      </c>
      <c r="E42">
        <v>2.77</v>
      </c>
    </row>
    <row r="43" spans="1:5" x14ac:dyDescent="0.3">
      <c r="A43" t="s">
        <v>50</v>
      </c>
      <c r="B43" t="s">
        <v>129</v>
      </c>
      <c r="C43">
        <v>1</v>
      </c>
      <c r="D43" t="s">
        <v>43</v>
      </c>
      <c r="E43">
        <v>2.9</v>
      </c>
    </row>
    <row r="44" spans="1:5" x14ac:dyDescent="0.3">
      <c r="A44" t="s">
        <v>50</v>
      </c>
      <c r="B44" t="s">
        <v>129</v>
      </c>
      <c r="C44">
        <v>1</v>
      </c>
      <c r="D44" t="s">
        <v>44</v>
      </c>
      <c r="E44">
        <v>5.6</v>
      </c>
    </row>
    <row r="45" spans="1:5" x14ac:dyDescent="0.3">
      <c r="A45" t="s">
        <v>50</v>
      </c>
      <c r="B45" t="s">
        <v>129</v>
      </c>
      <c r="C45">
        <v>1</v>
      </c>
      <c r="D45" t="s">
        <v>45</v>
      </c>
      <c r="E45">
        <v>3.05</v>
      </c>
    </row>
    <row r="46" spans="1:5" x14ac:dyDescent="0.3">
      <c r="A46" t="s">
        <v>50</v>
      </c>
      <c r="B46" t="s">
        <v>129</v>
      </c>
      <c r="C46">
        <v>1</v>
      </c>
      <c r="D46" t="s">
        <v>46</v>
      </c>
      <c r="E46">
        <v>0.06</v>
      </c>
    </row>
    <row r="47" spans="1:5" x14ac:dyDescent="0.3">
      <c r="A47" t="s">
        <v>50</v>
      </c>
      <c r="B47" t="s">
        <v>129</v>
      </c>
      <c r="C47">
        <v>1</v>
      </c>
      <c r="D47" t="s">
        <v>47</v>
      </c>
      <c r="E47">
        <v>0.11</v>
      </c>
    </row>
    <row r="48" spans="1:5" x14ac:dyDescent="0.3">
      <c r="A48" t="s">
        <v>50</v>
      </c>
      <c r="B48" t="s">
        <v>129</v>
      </c>
      <c r="C48">
        <v>1</v>
      </c>
      <c r="D48" t="s">
        <v>48</v>
      </c>
      <c r="E48">
        <v>3.9E-2</v>
      </c>
    </row>
    <row r="49" spans="1:5" x14ac:dyDescent="0.3">
      <c r="A49" t="s">
        <v>50</v>
      </c>
      <c r="B49" t="s">
        <v>129</v>
      </c>
      <c r="C49">
        <v>1</v>
      </c>
      <c r="D49" t="s">
        <v>49</v>
      </c>
      <c r="E49">
        <v>16.5</v>
      </c>
    </row>
    <row r="50" spans="1:5" x14ac:dyDescent="0.3">
      <c r="A50" t="s">
        <v>50</v>
      </c>
      <c r="B50" t="s">
        <v>129</v>
      </c>
      <c r="C50">
        <v>2</v>
      </c>
      <c r="D50" t="s">
        <v>29</v>
      </c>
      <c r="E50">
        <v>3.5999999999999997E-2</v>
      </c>
    </row>
    <row r="51" spans="1:5" x14ac:dyDescent="0.3">
      <c r="A51" t="s">
        <v>50</v>
      </c>
      <c r="B51" t="s">
        <v>129</v>
      </c>
      <c r="C51">
        <v>2</v>
      </c>
      <c r="D51" t="s">
        <v>39</v>
      </c>
      <c r="E51">
        <v>3.98</v>
      </c>
    </row>
    <row r="52" spans="1:5" x14ac:dyDescent="0.3">
      <c r="A52" t="s">
        <v>50</v>
      </c>
      <c r="B52" t="s">
        <v>129</v>
      </c>
      <c r="C52">
        <v>2</v>
      </c>
      <c r="D52" t="s">
        <v>40</v>
      </c>
      <c r="E52">
        <v>0.188</v>
      </c>
    </row>
    <row r="53" spans="1:5" x14ac:dyDescent="0.3">
      <c r="A53" t="s">
        <v>50</v>
      </c>
      <c r="B53" t="s">
        <v>129</v>
      </c>
      <c r="C53">
        <v>2</v>
      </c>
      <c r="D53" t="s">
        <v>41</v>
      </c>
      <c r="E53">
        <v>0.05</v>
      </c>
    </row>
    <row r="54" spans="1:5" x14ac:dyDescent="0.3">
      <c r="A54" t="s">
        <v>50</v>
      </c>
      <c r="B54" t="s">
        <v>129</v>
      </c>
      <c r="C54">
        <v>2</v>
      </c>
      <c r="D54" t="s">
        <v>42</v>
      </c>
      <c r="E54">
        <v>3.72</v>
      </c>
    </row>
    <row r="55" spans="1:5" x14ac:dyDescent="0.3">
      <c r="A55" t="s">
        <v>50</v>
      </c>
      <c r="B55" t="s">
        <v>129</v>
      </c>
      <c r="C55">
        <v>2</v>
      </c>
      <c r="D55" t="s">
        <v>43</v>
      </c>
      <c r="E55">
        <v>3.9</v>
      </c>
    </row>
    <row r="56" spans="1:5" x14ac:dyDescent="0.3">
      <c r="A56" t="s">
        <v>50</v>
      </c>
      <c r="B56" t="s">
        <v>129</v>
      </c>
      <c r="C56">
        <v>2</v>
      </c>
      <c r="D56" t="s">
        <v>44</v>
      </c>
      <c r="E56">
        <v>6.7</v>
      </c>
    </row>
    <row r="57" spans="1:5" x14ac:dyDescent="0.3">
      <c r="A57" t="s">
        <v>50</v>
      </c>
      <c r="B57" t="s">
        <v>129</v>
      </c>
      <c r="C57">
        <v>2</v>
      </c>
      <c r="D57" t="s">
        <v>45</v>
      </c>
      <c r="E57">
        <v>3.4</v>
      </c>
    </row>
    <row r="58" spans="1:5" x14ac:dyDescent="0.3">
      <c r="A58" t="s">
        <v>50</v>
      </c>
      <c r="B58" t="s">
        <v>129</v>
      </c>
      <c r="C58">
        <v>2</v>
      </c>
      <c r="D58" t="s">
        <v>46</v>
      </c>
      <c r="E58">
        <v>0.08</v>
      </c>
    </row>
    <row r="59" spans="1:5" x14ac:dyDescent="0.3">
      <c r="A59" t="s">
        <v>50</v>
      </c>
      <c r="B59" t="s">
        <v>129</v>
      </c>
      <c r="C59">
        <v>2</v>
      </c>
      <c r="D59" t="s">
        <v>47</v>
      </c>
      <c r="E59">
        <v>0.13</v>
      </c>
    </row>
    <row r="60" spans="1:5" x14ac:dyDescent="0.3">
      <c r="A60" t="s">
        <v>50</v>
      </c>
      <c r="B60" t="s">
        <v>129</v>
      </c>
      <c r="C60">
        <v>2</v>
      </c>
      <c r="D60" t="s">
        <v>48</v>
      </c>
      <c r="E60">
        <v>5.0999999999999997E-2</v>
      </c>
    </row>
    <row r="61" spans="1:5" x14ac:dyDescent="0.3">
      <c r="A61" t="s">
        <v>50</v>
      </c>
      <c r="B61" t="s">
        <v>129</v>
      </c>
      <c r="C61">
        <v>2</v>
      </c>
      <c r="D61" t="s">
        <v>49</v>
      </c>
      <c r="E61">
        <v>18.5</v>
      </c>
    </row>
    <row r="62" spans="1:5" x14ac:dyDescent="0.3">
      <c r="A62" t="s">
        <v>50</v>
      </c>
      <c r="B62" t="s">
        <v>129</v>
      </c>
      <c r="C62">
        <v>3</v>
      </c>
      <c r="D62" t="s">
        <v>29</v>
      </c>
      <c r="E62">
        <v>3.3000000000000002E-2</v>
      </c>
    </row>
    <row r="63" spans="1:5" x14ac:dyDescent="0.3">
      <c r="A63" t="s">
        <v>50</v>
      </c>
      <c r="B63" t="s">
        <v>129</v>
      </c>
      <c r="C63">
        <v>3</v>
      </c>
      <c r="D63" t="s">
        <v>39</v>
      </c>
      <c r="E63">
        <v>4</v>
      </c>
    </row>
    <row r="64" spans="1:5" x14ac:dyDescent="0.3">
      <c r="A64" t="s">
        <v>50</v>
      </c>
      <c r="B64" t="s">
        <v>129</v>
      </c>
      <c r="C64">
        <v>3</v>
      </c>
      <c r="D64" t="s">
        <v>40</v>
      </c>
      <c r="E64">
        <v>0.16500000000000001</v>
      </c>
    </row>
    <row r="65" spans="1:5" x14ac:dyDescent="0.3">
      <c r="A65" t="s">
        <v>50</v>
      </c>
      <c r="B65" t="s">
        <v>129</v>
      </c>
      <c r="C65">
        <v>3</v>
      </c>
      <c r="D65" t="s">
        <v>41</v>
      </c>
      <c r="E65">
        <v>0.05</v>
      </c>
    </row>
    <row r="66" spans="1:5" x14ac:dyDescent="0.3">
      <c r="A66" t="s">
        <v>50</v>
      </c>
      <c r="B66" t="s">
        <v>129</v>
      </c>
      <c r="C66">
        <v>3</v>
      </c>
      <c r="D66" t="s">
        <v>42</v>
      </c>
      <c r="E66">
        <v>3.12</v>
      </c>
    </row>
    <row r="67" spans="1:5" x14ac:dyDescent="0.3">
      <c r="A67" t="s">
        <v>50</v>
      </c>
      <c r="B67" t="s">
        <v>129</v>
      </c>
      <c r="C67">
        <v>3</v>
      </c>
      <c r="D67" t="s">
        <v>43</v>
      </c>
      <c r="E67">
        <v>3.5</v>
      </c>
    </row>
    <row r="68" spans="1:5" x14ac:dyDescent="0.3">
      <c r="A68" t="s">
        <v>50</v>
      </c>
      <c r="B68" t="s">
        <v>129</v>
      </c>
      <c r="C68">
        <v>3</v>
      </c>
      <c r="D68" t="s">
        <v>44</v>
      </c>
      <c r="E68">
        <v>5.8</v>
      </c>
    </row>
    <row r="69" spans="1:5" x14ac:dyDescent="0.3">
      <c r="A69" t="s">
        <v>50</v>
      </c>
      <c r="B69" t="s">
        <v>129</v>
      </c>
      <c r="C69">
        <v>3</v>
      </c>
      <c r="D69" t="s">
        <v>45</v>
      </c>
      <c r="E69">
        <v>3.25</v>
      </c>
    </row>
    <row r="70" spans="1:5" x14ac:dyDescent="0.3">
      <c r="A70" t="s">
        <v>50</v>
      </c>
      <c r="B70" t="s">
        <v>129</v>
      </c>
      <c r="C70">
        <v>3</v>
      </c>
      <c r="D70" t="s">
        <v>46</v>
      </c>
      <c r="E70">
        <v>0.06</v>
      </c>
    </row>
    <row r="71" spans="1:5" x14ac:dyDescent="0.3">
      <c r="A71" t="s">
        <v>50</v>
      </c>
      <c r="B71" t="s">
        <v>129</v>
      </c>
      <c r="C71">
        <v>3</v>
      </c>
      <c r="D71" t="s">
        <v>47</v>
      </c>
      <c r="E71">
        <v>0.12</v>
      </c>
    </row>
    <row r="72" spans="1:5" x14ac:dyDescent="0.3">
      <c r="A72" t="s">
        <v>50</v>
      </c>
      <c r="B72" t="s">
        <v>129</v>
      </c>
      <c r="C72">
        <v>3</v>
      </c>
      <c r="D72" t="s">
        <v>48</v>
      </c>
      <c r="E72">
        <v>4.1000000000000002E-2</v>
      </c>
    </row>
    <row r="73" spans="1:5" x14ac:dyDescent="0.3">
      <c r="A73" t="s">
        <v>50</v>
      </c>
      <c r="B73" t="s">
        <v>129</v>
      </c>
      <c r="C73">
        <v>3</v>
      </c>
      <c r="D73" t="s">
        <v>49</v>
      </c>
      <c r="E73">
        <v>18.600000000000001</v>
      </c>
    </row>
    <row r="74" spans="1:5" x14ac:dyDescent="0.3">
      <c r="A74" t="s">
        <v>50</v>
      </c>
      <c r="B74" t="s">
        <v>130</v>
      </c>
      <c r="C74">
        <v>1</v>
      </c>
      <c r="D74" t="s">
        <v>29</v>
      </c>
      <c r="E74">
        <v>8.5999999999999993E-2</v>
      </c>
    </row>
    <row r="75" spans="1:5" x14ac:dyDescent="0.3">
      <c r="A75" t="s">
        <v>50</v>
      </c>
      <c r="B75" t="s">
        <v>130</v>
      </c>
      <c r="C75">
        <v>1</v>
      </c>
      <c r="D75" t="s">
        <v>39</v>
      </c>
      <c r="E75">
        <v>11.2</v>
      </c>
    </row>
    <row r="76" spans="1:5" x14ac:dyDescent="0.3">
      <c r="A76" t="s">
        <v>50</v>
      </c>
      <c r="B76" t="s">
        <v>130</v>
      </c>
      <c r="C76">
        <v>1</v>
      </c>
      <c r="D76" t="s">
        <v>40</v>
      </c>
      <c r="E76">
        <v>0.46</v>
      </c>
    </row>
    <row r="77" spans="1:5" x14ac:dyDescent="0.3">
      <c r="A77" t="s">
        <v>50</v>
      </c>
      <c r="B77" t="s">
        <v>130</v>
      </c>
      <c r="C77">
        <v>1</v>
      </c>
      <c r="D77" t="s">
        <v>41</v>
      </c>
      <c r="E77">
        <v>0.14000000000000001</v>
      </c>
    </row>
    <row r="78" spans="1:5" x14ac:dyDescent="0.3">
      <c r="A78" t="s">
        <v>50</v>
      </c>
      <c r="B78" t="s">
        <v>130</v>
      </c>
      <c r="C78">
        <v>1</v>
      </c>
      <c r="D78" t="s">
        <v>42</v>
      </c>
      <c r="E78">
        <v>10.199999999999999</v>
      </c>
    </row>
    <row r="79" spans="1:5" x14ac:dyDescent="0.3">
      <c r="A79" t="s">
        <v>50</v>
      </c>
      <c r="B79" t="s">
        <v>130</v>
      </c>
      <c r="C79">
        <v>1</v>
      </c>
      <c r="D79" t="s">
        <v>43</v>
      </c>
      <c r="E79">
        <v>11.2</v>
      </c>
    </row>
    <row r="80" spans="1:5" x14ac:dyDescent="0.3">
      <c r="A80" t="s">
        <v>50</v>
      </c>
      <c r="B80" t="s">
        <v>130</v>
      </c>
      <c r="C80">
        <v>1</v>
      </c>
      <c r="D80" t="s">
        <v>44</v>
      </c>
      <c r="E80">
        <v>16.600000000000001</v>
      </c>
    </row>
    <row r="81" spans="1:5" x14ac:dyDescent="0.3">
      <c r="A81" t="s">
        <v>50</v>
      </c>
      <c r="B81" t="s">
        <v>130</v>
      </c>
      <c r="C81">
        <v>1</v>
      </c>
      <c r="D81" t="s">
        <v>45</v>
      </c>
      <c r="E81">
        <v>7.38</v>
      </c>
    </row>
    <row r="82" spans="1:5" x14ac:dyDescent="0.3">
      <c r="A82" t="s">
        <v>50</v>
      </c>
      <c r="B82" t="s">
        <v>130</v>
      </c>
      <c r="C82">
        <v>1</v>
      </c>
      <c r="D82" t="s">
        <v>46</v>
      </c>
      <c r="E82">
        <v>0.15</v>
      </c>
    </row>
    <row r="83" spans="1:5" x14ac:dyDescent="0.3">
      <c r="A83" t="s">
        <v>50</v>
      </c>
      <c r="B83" t="s">
        <v>130</v>
      </c>
      <c r="C83">
        <v>1</v>
      </c>
      <c r="D83" t="s">
        <v>47</v>
      </c>
      <c r="E83">
        <v>0.4</v>
      </c>
    </row>
    <row r="84" spans="1:5" x14ac:dyDescent="0.3">
      <c r="A84" t="s">
        <v>50</v>
      </c>
      <c r="B84" t="s">
        <v>130</v>
      </c>
      <c r="C84">
        <v>1</v>
      </c>
      <c r="D84" t="s">
        <v>48</v>
      </c>
      <c r="E84">
        <v>9.7000000000000003E-2</v>
      </c>
    </row>
    <row r="85" spans="1:5" x14ac:dyDescent="0.3">
      <c r="A85" t="s">
        <v>50</v>
      </c>
      <c r="B85" t="s">
        <v>130</v>
      </c>
      <c r="C85">
        <v>1</v>
      </c>
      <c r="D85" t="s">
        <v>49</v>
      </c>
      <c r="E85">
        <v>54.8</v>
      </c>
    </row>
    <row r="86" spans="1:5" x14ac:dyDescent="0.3">
      <c r="A86" t="s">
        <v>50</v>
      </c>
      <c r="B86" t="s">
        <v>130</v>
      </c>
      <c r="C86">
        <v>2</v>
      </c>
      <c r="D86" t="s">
        <v>29</v>
      </c>
      <c r="E86">
        <v>9.1999999999999998E-2</v>
      </c>
    </row>
    <row r="87" spans="1:5" x14ac:dyDescent="0.3">
      <c r="A87" t="s">
        <v>50</v>
      </c>
      <c r="B87" t="s">
        <v>130</v>
      </c>
      <c r="C87">
        <v>2</v>
      </c>
      <c r="D87" t="s">
        <v>39</v>
      </c>
      <c r="E87">
        <v>12.8</v>
      </c>
    </row>
    <row r="88" spans="1:5" x14ac:dyDescent="0.3">
      <c r="A88" t="s">
        <v>50</v>
      </c>
      <c r="B88" t="s">
        <v>130</v>
      </c>
      <c r="C88">
        <v>2</v>
      </c>
      <c r="D88" t="s">
        <v>40</v>
      </c>
      <c r="E88">
        <v>0.51200000000000001</v>
      </c>
    </row>
    <row r="89" spans="1:5" x14ac:dyDescent="0.3">
      <c r="A89" t="s">
        <v>50</v>
      </c>
      <c r="B89" t="s">
        <v>130</v>
      </c>
      <c r="C89">
        <v>2</v>
      </c>
      <c r="D89" t="s">
        <v>41</v>
      </c>
      <c r="E89">
        <v>0.18</v>
      </c>
    </row>
    <row r="90" spans="1:5" x14ac:dyDescent="0.3">
      <c r="A90" t="s">
        <v>50</v>
      </c>
      <c r="B90" t="s">
        <v>130</v>
      </c>
      <c r="C90">
        <v>2</v>
      </c>
      <c r="D90" t="s">
        <v>42</v>
      </c>
      <c r="E90">
        <v>11.4</v>
      </c>
    </row>
    <row r="91" spans="1:5" x14ac:dyDescent="0.3">
      <c r="A91" t="s">
        <v>50</v>
      </c>
      <c r="B91" t="s">
        <v>130</v>
      </c>
      <c r="C91">
        <v>2</v>
      </c>
      <c r="D91" t="s">
        <v>43</v>
      </c>
      <c r="E91">
        <v>12.7</v>
      </c>
    </row>
    <row r="92" spans="1:5" x14ac:dyDescent="0.3">
      <c r="A92" t="s">
        <v>50</v>
      </c>
      <c r="B92" t="s">
        <v>130</v>
      </c>
      <c r="C92">
        <v>2</v>
      </c>
      <c r="D92" t="s">
        <v>44</v>
      </c>
      <c r="E92">
        <v>18.899999999999999</v>
      </c>
    </row>
    <row r="93" spans="1:5" x14ac:dyDescent="0.3">
      <c r="A93" t="s">
        <v>50</v>
      </c>
      <c r="B93" t="s">
        <v>130</v>
      </c>
      <c r="C93">
        <v>2</v>
      </c>
      <c r="D93" t="s">
        <v>45</v>
      </c>
      <c r="E93">
        <v>8.0299999999999994</v>
      </c>
    </row>
    <row r="94" spans="1:5" x14ac:dyDescent="0.3">
      <c r="A94" t="s">
        <v>50</v>
      </c>
      <c r="B94" t="s">
        <v>130</v>
      </c>
      <c r="C94">
        <v>2</v>
      </c>
      <c r="D94" t="s">
        <v>46</v>
      </c>
      <c r="E94">
        <v>0.19</v>
      </c>
    </row>
    <row r="95" spans="1:5" x14ac:dyDescent="0.3">
      <c r="A95" t="s">
        <v>50</v>
      </c>
      <c r="B95" t="s">
        <v>130</v>
      </c>
      <c r="C95">
        <v>2</v>
      </c>
      <c r="D95" t="s">
        <v>47</v>
      </c>
      <c r="E95">
        <v>0.26</v>
      </c>
    </row>
    <row r="96" spans="1:5" x14ac:dyDescent="0.3">
      <c r="A96" t="s">
        <v>50</v>
      </c>
      <c r="B96" t="s">
        <v>130</v>
      </c>
      <c r="C96">
        <v>2</v>
      </c>
      <c r="D96" t="s">
        <v>48</v>
      </c>
      <c r="E96">
        <v>0.114</v>
      </c>
    </row>
    <row r="97" spans="1:5" x14ac:dyDescent="0.3">
      <c r="A97" t="s">
        <v>50</v>
      </c>
      <c r="B97" t="s">
        <v>130</v>
      </c>
      <c r="C97">
        <v>2</v>
      </c>
      <c r="D97" t="s">
        <v>49</v>
      </c>
      <c r="E97">
        <v>60.3</v>
      </c>
    </row>
    <row r="98" spans="1:5" x14ac:dyDescent="0.3">
      <c r="A98" t="s">
        <v>50</v>
      </c>
      <c r="B98" t="s">
        <v>130</v>
      </c>
      <c r="C98">
        <v>3</v>
      </c>
      <c r="D98" t="s">
        <v>29</v>
      </c>
      <c r="E98">
        <v>8.8999999999999996E-2</v>
      </c>
    </row>
    <row r="99" spans="1:5" x14ac:dyDescent="0.3">
      <c r="A99" t="s">
        <v>50</v>
      </c>
      <c r="B99" t="s">
        <v>130</v>
      </c>
      <c r="C99">
        <v>3</v>
      </c>
      <c r="D99" t="s">
        <v>39</v>
      </c>
      <c r="E99">
        <v>11.4</v>
      </c>
    </row>
    <row r="100" spans="1:5" x14ac:dyDescent="0.3">
      <c r="A100" t="s">
        <v>50</v>
      </c>
      <c r="B100" t="s">
        <v>130</v>
      </c>
      <c r="C100">
        <v>3</v>
      </c>
      <c r="D100" t="s">
        <v>40</v>
      </c>
      <c r="E100">
        <v>0.51800000000000002</v>
      </c>
    </row>
    <row r="101" spans="1:5" x14ac:dyDescent="0.3">
      <c r="A101" t="s">
        <v>50</v>
      </c>
      <c r="B101" t="s">
        <v>130</v>
      </c>
      <c r="C101">
        <v>3</v>
      </c>
      <c r="D101" t="s">
        <v>41</v>
      </c>
      <c r="E101">
        <v>0.16</v>
      </c>
    </row>
    <row r="102" spans="1:5" x14ac:dyDescent="0.3">
      <c r="A102" t="s">
        <v>50</v>
      </c>
      <c r="B102" t="s">
        <v>130</v>
      </c>
      <c r="C102">
        <v>3</v>
      </c>
      <c r="D102" t="s">
        <v>42</v>
      </c>
      <c r="E102">
        <v>11.9</v>
      </c>
    </row>
    <row r="103" spans="1:5" x14ac:dyDescent="0.3">
      <c r="A103" t="s">
        <v>50</v>
      </c>
      <c r="B103" t="s">
        <v>130</v>
      </c>
      <c r="C103">
        <v>3</v>
      </c>
      <c r="D103" t="s">
        <v>43</v>
      </c>
      <c r="E103">
        <v>12.1</v>
      </c>
    </row>
    <row r="104" spans="1:5" x14ac:dyDescent="0.3">
      <c r="A104" t="s">
        <v>50</v>
      </c>
      <c r="B104" t="s">
        <v>130</v>
      </c>
      <c r="C104">
        <v>3</v>
      </c>
      <c r="D104" t="s">
        <v>44</v>
      </c>
      <c r="E104">
        <v>18.8</v>
      </c>
    </row>
    <row r="105" spans="1:5" x14ac:dyDescent="0.3">
      <c r="A105" t="s">
        <v>50</v>
      </c>
      <c r="B105" t="s">
        <v>130</v>
      </c>
      <c r="C105">
        <v>3</v>
      </c>
      <c r="D105" t="s">
        <v>45</v>
      </c>
      <c r="E105">
        <v>7.87</v>
      </c>
    </row>
    <row r="106" spans="1:5" x14ac:dyDescent="0.3">
      <c r="A106" t="s">
        <v>50</v>
      </c>
      <c r="B106" t="s">
        <v>130</v>
      </c>
      <c r="C106">
        <v>3</v>
      </c>
      <c r="D106" t="s">
        <v>46</v>
      </c>
      <c r="E106">
        <v>0.15</v>
      </c>
    </row>
    <row r="107" spans="1:5" x14ac:dyDescent="0.3">
      <c r="A107" t="s">
        <v>50</v>
      </c>
      <c r="B107" t="s">
        <v>130</v>
      </c>
      <c r="C107">
        <v>3</v>
      </c>
      <c r="D107" t="s">
        <v>47</v>
      </c>
      <c r="E107">
        <v>0.4</v>
      </c>
    </row>
    <row r="108" spans="1:5" x14ac:dyDescent="0.3">
      <c r="A108" t="s">
        <v>50</v>
      </c>
      <c r="B108" t="s">
        <v>130</v>
      </c>
      <c r="C108">
        <v>3</v>
      </c>
      <c r="D108" t="s">
        <v>48</v>
      </c>
      <c r="E108">
        <v>0.107</v>
      </c>
    </row>
    <row r="109" spans="1:5" x14ac:dyDescent="0.3">
      <c r="A109" t="s">
        <v>50</v>
      </c>
      <c r="B109" t="s">
        <v>130</v>
      </c>
      <c r="C109">
        <v>3</v>
      </c>
      <c r="D109" t="s">
        <v>49</v>
      </c>
      <c r="E109">
        <v>60.5</v>
      </c>
    </row>
    <row r="110" spans="1:5" x14ac:dyDescent="0.3">
      <c r="A110" t="s">
        <v>27</v>
      </c>
      <c r="B110" t="s">
        <v>130</v>
      </c>
      <c r="C110">
        <v>1</v>
      </c>
      <c r="D110" t="s">
        <v>29</v>
      </c>
      <c r="E110">
        <v>0.10100000000000001</v>
      </c>
    </row>
    <row r="111" spans="1:5" x14ac:dyDescent="0.3">
      <c r="A111" t="s">
        <v>27</v>
      </c>
      <c r="B111" t="s">
        <v>130</v>
      </c>
      <c r="C111">
        <v>1</v>
      </c>
      <c r="D111" t="s">
        <v>39</v>
      </c>
      <c r="E111">
        <v>12.8</v>
      </c>
    </row>
    <row r="112" spans="1:5" x14ac:dyDescent="0.3">
      <c r="A112" t="s">
        <v>27</v>
      </c>
      <c r="B112" t="s">
        <v>130</v>
      </c>
      <c r="C112">
        <v>1</v>
      </c>
      <c r="D112" t="s">
        <v>40</v>
      </c>
      <c r="E112">
        <v>0.51300000000000001</v>
      </c>
    </row>
    <row r="113" spans="1:5" x14ac:dyDescent="0.3">
      <c r="A113" t="s">
        <v>27</v>
      </c>
      <c r="B113" t="s">
        <v>130</v>
      </c>
      <c r="C113">
        <v>1</v>
      </c>
      <c r="D113" t="s">
        <v>41</v>
      </c>
      <c r="E113">
        <v>0.19</v>
      </c>
    </row>
    <row r="114" spans="1:5" x14ac:dyDescent="0.3">
      <c r="A114" t="s">
        <v>27</v>
      </c>
      <c r="B114" t="s">
        <v>130</v>
      </c>
      <c r="C114">
        <v>1</v>
      </c>
      <c r="D114" t="s">
        <v>42</v>
      </c>
      <c r="E114">
        <v>12.9</v>
      </c>
    </row>
    <row r="115" spans="1:5" x14ac:dyDescent="0.3">
      <c r="A115" t="s">
        <v>27</v>
      </c>
      <c r="B115" t="s">
        <v>130</v>
      </c>
      <c r="C115">
        <v>1</v>
      </c>
      <c r="D115" t="s">
        <v>43</v>
      </c>
      <c r="E115">
        <v>15.2</v>
      </c>
    </row>
    <row r="116" spans="1:5" x14ac:dyDescent="0.3">
      <c r="A116" t="s">
        <v>27</v>
      </c>
      <c r="B116" t="s">
        <v>130</v>
      </c>
      <c r="C116">
        <v>1</v>
      </c>
      <c r="D116" t="s">
        <v>44</v>
      </c>
      <c r="E116">
        <v>18.7</v>
      </c>
    </row>
    <row r="117" spans="1:5" x14ac:dyDescent="0.3">
      <c r="A117" t="s">
        <v>27</v>
      </c>
      <c r="B117" t="s">
        <v>130</v>
      </c>
      <c r="C117">
        <v>1</v>
      </c>
      <c r="D117" t="s">
        <v>45</v>
      </c>
      <c r="E117">
        <v>9.48</v>
      </c>
    </row>
    <row r="118" spans="1:5" x14ac:dyDescent="0.3">
      <c r="A118" t="s">
        <v>27</v>
      </c>
      <c r="B118" t="s">
        <v>130</v>
      </c>
      <c r="C118">
        <v>1</v>
      </c>
      <c r="D118" t="s">
        <v>46</v>
      </c>
      <c r="E118">
        <v>0.3</v>
      </c>
    </row>
    <row r="119" spans="1:5" x14ac:dyDescent="0.3">
      <c r="A119" t="s">
        <v>27</v>
      </c>
      <c r="B119" t="s">
        <v>130</v>
      </c>
      <c r="C119">
        <v>1</v>
      </c>
      <c r="D119" t="s">
        <v>47</v>
      </c>
      <c r="E119">
        <v>0.49</v>
      </c>
    </row>
    <row r="120" spans="1:5" x14ac:dyDescent="0.3">
      <c r="A120" t="s">
        <v>27</v>
      </c>
      <c r="B120" t="s">
        <v>130</v>
      </c>
      <c r="C120">
        <v>1</v>
      </c>
      <c r="D120" t="s">
        <v>48</v>
      </c>
      <c r="E120">
        <v>8.8999999999999996E-2</v>
      </c>
    </row>
    <row r="121" spans="1:5" x14ac:dyDescent="0.3">
      <c r="A121" t="s">
        <v>27</v>
      </c>
      <c r="B121" t="s">
        <v>130</v>
      </c>
      <c r="C121">
        <v>1</v>
      </c>
      <c r="D121" t="s">
        <v>49</v>
      </c>
      <c r="E121">
        <v>62.7</v>
      </c>
    </row>
    <row r="122" spans="1:5" x14ac:dyDescent="0.3">
      <c r="A122" t="s">
        <v>27</v>
      </c>
      <c r="B122" t="s">
        <v>130</v>
      </c>
      <c r="C122">
        <v>2</v>
      </c>
      <c r="D122" t="s">
        <v>29</v>
      </c>
      <c r="E122">
        <v>9.1999999999999998E-2</v>
      </c>
    </row>
    <row r="123" spans="1:5" x14ac:dyDescent="0.3">
      <c r="A123" t="s">
        <v>27</v>
      </c>
      <c r="B123" t="s">
        <v>130</v>
      </c>
      <c r="C123">
        <v>2</v>
      </c>
      <c r="D123" t="s">
        <v>39</v>
      </c>
      <c r="E123">
        <v>12.8</v>
      </c>
    </row>
    <row r="124" spans="1:5" x14ac:dyDescent="0.3">
      <c r="A124" t="s">
        <v>27</v>
      </c>
      <c r="B124" t="s">
        <v>130</v>
      </c>
      <c r="C124">
        <v>2</v>
      </c>
      <c r="D124" t="s">
        <v>40</v>
      </c>
      <c r="E124">
        <v>0.53200000000000003</v>
      </c>
    </row>
    <row r="125" spans="1:5" x14ac:dyDescent="0.3">
      <c r="A125" t="s">
        <v>27</v>
      </c>
      <c r="B125" t="s">
        <v>130</v>
      </c>
      <c r="C125">
        <v>2</v>
      </c>
      <c r="D125" t="s">
        <v>41</v>
      </c>
      <c r="E125">
        <v>0.21</v>
      </c>
    </row>
    <row r="126" spans="1:5" x14ac:dyDescent="0.3">
      <c r="A126" t="s">
        <v>27</v>
      </c>
      <c r="B126" t="s">
        <v>130</v>
      </c>
      <c r="C126">
        <v>2</v>
      </c>
      <c r="D126" t="s">
        <v>42</v>
      </c>
      <c r="E126">
        <v>12.6</v>
      </c>
    </row>
    <row r="127" spans="1:5" x14ac:dyDescent="0.3">
      <c r="A127" t="s">
        <v>27</v>
      </c>
      <c r="B127" t="s">
        <v>130</v>
      </c>
      <c r="C127">
        <v>2</v>
      </c>
      <c r="D127" t="s">
        <v>43</v>
      </c>
      <c r="E127">
        <v>15</v>
      </c>
    </row>
    <row r="128" spans="1:5" x14ac:dyDescent="0.3">
      <c r="A128" t="s">
        <v>27</v>
      </c>
      <c r="B128" t="s">
        <v>130</v>
      </c>
      <c r="C128">
        <v>2</v>
      </c>
      <c r="D128" t="s">
        <v>44</v>
      </c>
      <c r="E128">
        <v>18.399999999999999</v>
      </c>
    </row>
    <row r="129" spans="1:5" x14ac:dyDescent="0.3">
      <c r="A129" t="s">
        <v>27</v>
      </c>
      <c r="B129" t="s">
        <v>130</v>
      </c>
      <c r="C129">
        <v>2</v>
      </c>
      <c r="D129" t="s">
        <v>45</v>
      </c>
      <c r="E129">
        <v>9</v>
      </c>
    </row>
    <row r="130" spans="1:5" x14ac:dyDescent="0.3">
      <c r="A130" t="s">
        <v>27</v>
      </c>
      <c r="B130" t="s">
        <v>130</v>
      </c>
      <c r="C130">
        <v>2</v>
      </c>
      <c r="D130" t="s">
        <v>46</v>
      </c>
      <c r="E130">
        <v>0.3</v>
      </c>
    </row>
    <row r="131" spans="1:5" x14ac:dyDescent="0.3">
      <c r="A131" t="s">
        <v>27</v>
      </c>
      <c r="B131" t="s">
        <v>130</v>
      </c>
      <c r="C131">
        <v>2</v>
      </c>
      <c r="D131" t="s">
        <v>47</v>
      </c>
      <c r="E131">
        <v>0.5</v>
      </c>
    </row>
    <row r="132" spans="1:5" x14ac:dyDescent="0.3">
      <c r="A132" t="s">
        <v>27</v>
      </c>
      <c r="B132" t="s">
        <v>130</v>
      </c>
      <c r="C132">
        <v>2</v>
      </c>
      <c r="D132" t="s">
        <v>48</v>
      </c>
      <c r="E132">
        <v>0.10100000000000001</v>
      </c>
    </row>
    <row r="133" spans="1:5" x14ac:dyDescent="0.3">
      <c r="A133" t="s">
        <v>27</v>
      </c>
      <c r="B133" t="s">
        <v>130</v>
      </c>
      <c r="C133">
        <v>2</v>
      </c>
      <c r="D133" t="s">
        <v>49</v>
      </c>
      <c r="E133">
        <v>62</v>
      </c>
    </row>
    <row r="134" spans="1:5" x14ac:dyDescent="0.3">
      <c r="A134" t="s">
        <v>27</v>
      </c>
      <c r="B134" t="s">
        <v>130</v>
      </c>
      <c r="C134">
        <v>3</v>
      </c>
      <c r="D134" t="s">
        <v>29</v>
      </c>
      <c r="E134">
        <v>6.0999999999999999E-2</v>
      </c>
    </row>
    <row r="135" spans="1:5" x14ac:dyDescent="0.3">
      <c r="A135" t="s">
        <v>27</v>
      </c>
      <c r="B135" t="s">
        <v>130</v>
      </c>
      <c r="C135">
        <v>3</v>
      </c>
      <c r="D135" t="s">
        <v>39</v>
      </c>
      <c r="E135">
        <v>8.6999999999999993</v>
      </c>
    </row>
    <row r="136" spans="1:5" x14ac:dyDescent="0.3">
      <c r="A136" t="s">
        <v>27</v>
      </c>
      <c r="B136" t="s">
        <v>130</v>
      </c>
      <c r="C136">
        <v>3</v>
      </c>
      <c r="D136" t="s">
        <v>40</v>
      </c>
      <c r="E136">
        <v>0.40100000000000002</v>
      </c>
    </row>
    <row r="137" spans="1:5" x14ac:dyDescent="0.3">
      <c r="A137" t="s">
        <v>27</v>
      </c>
      <c r="B137" t="s">
        <v>130</v>
      </c>
      <c r="C137">
        <v>3</v>
      </c>
      <c r="D137" t="s">
        <v>41</v>
      </c>
      <c r="E137">
        <v>0.15</v>
      </c>
    </row>
    <row r="138" spans="1:5" x14ac:dyDescent="0.3">
      <c r="A138" t="s">
        <v>27</v>
      </c>
      <c r="B138" t="s">
        <v>130</v>
      </c>
      <c r="C138">
        <v>3</v>
      </c>
      <c r="D138" t="s">
        <v>42</v>
      </c>
      <c r="E138">
        <v>11.4</v>
      </c>
    </row>
    <row r="139" spans="1:5" x14ac:dyDescent="0.3">
      <c r="A139" t="s">
        <v>27</v>
      </c>
      <c r="B139" t="s">
        <v>130</v>
      </c>
      <c r="C139">
        <v>3</v>
      </c>
      <c r="D139" t="s">
        <v>43</v>
      </c>
      <c r="E139">
        <v>10.6</v>
      </c>
    </row>
    <row r="140" spans="1:5" x14ac:dyDescent="0.3">
      <c r="A140" t="s">
        <v>27</v>
      </c>
      <c r="B140" t="s">
        <v>130</v>
      </c>
      <c r="C140">
        <v>3</v>
      </c>
      <c r="D140" t="s">
        <v>44</v>
      </c>
      <c r="E140">
        <v>13.7</v>
      </c>
    </row>
    <row r="141" spans="1:5" x14ac:dyDescent="0.3">
      <c r="A141" t="s">
        <v>27</v>
      </c>
      <c r="B141" t="s">
        <v>130</v>
      </c>
      <c r="C141">
        <v>3</v>
      </c>
      <c r="D141" t="s">
        <v>45</v>
      </c>
      <c r="E141">
        <v>6.77</v>
      </c>
    </row>
    <row r="142" spans="1:5" x14ac:dyDescent="0.3">
      <c r="A142" t="s">
        <v>27</v>
      </c>
      <c r="B142" t="s">
        <v>130</v>
      </c>
      <c r="C142">
        <v>3</v>
      </c>
      <c r="D142" t="s">
        <v>46</v>
      </c>
      <c r="E142">
        <v>0.23</v>
      </c>
    </row>
    <row r="143" spans="1:5" x14ac:dyDescent="0.3">
      <c r="A143" t="s">
        <v>27</v>
      </c>
      <c r="B143" t="s">
        <v>130</v>
      </c>
      <c r="C143">
        <v>3</v>
      </c>
      <c r="D143" t="s">
        <v>47</v>
      </c>
      <c r="E143">
        <v>0.37</v>
      </c>
    </row>
    <row r="144" spans="1:5" x14ac:dyDescent="0.3">
      <c r="A144" t="s">
        <v>27</v>
      </c>
      <c r="B144" t="s">
        <v>130</v>
      </c>
      <c r="C144">
        <v>3</v>
      </c>
      <c r="D144" t="s">
        <v>48</v>
      </c>
      <c r="E144">
        <v>0.104</v>
      </c>
    </row>
    <row r="145" spans="1:5" x14ac:dyDescent="0.3">
      <c r="A145" t="s">
        <v>27</v>
      </c>
      <c r="B145" t="s">
        <v>130</v>
      </c>
      <c r="C145">
        <v>3</v>
      </c>
      <c r="D145" t="s">
        <v>49</v>
      </c>
      <c r="E145">
        <v>47.4</v>
      </c>
    </row>
    <row r="146" spans="1:5" x14ac:dyDescent="0.3">
      <c r="A146" t="s">
        <v>50</v>
      </c>
      <c r="B146" t="s">
        <v>131</v>
      </c>
      <c r="C146">
        <v>1</v>
      </c>
      <c r="D146" t="s">
        <v>29</v>
      </c>
      <c r="E146">
        <v>2.5000000000000001E-2</v>
      </c>
    </row>
    <row r="147" spans="1:5" x14ac:dyDescent="0.3">
      <c r="A147" t="s">
        <v>50</v>
      </c>
      <c r="B147" t="s">
        <v>131</v>
      </c>
      <c r="C147">
        <v>1</v>
      </c>
      <c r="D147" t="s">
        <v>39</v>
      </c>
      <c r="E147">
        <v>3.62</v>
      </c>
    </row>
    <row r="148" spans="1:5" x14ac:dyDescent="0.3">
      <c r="A148" t="s">
        <v>50</v>
      </c>
      <c r="B148" t="s">
        <v>131</v>
      </c>
      <c r="C148">
        <v>1</v>
      </c>
      <c r="D148" t="s">
        <v>40</v>
      </c>
      <c r="E148">
        <v>0.125</v>
      </c>
    </row>
    <row r="149" spans="1:5" x14ac:dyDescent="0.3">
      <c r="A149" t="s">
        <v>50</v>
      </c>
      <c r="B149" t="s">
        <v>131</v>
      </c>
      <c r="C149">
        <v>1</v>
      </c>
      <c r="D149" t="s">
        <v>41</v>
      </c>
      <c r="E149">
        <v>0.03</v>
      </c>
    </row>
    <row r="150" spans="1:5" x14ac:dyDescent="0.3">
      <c r="A150" t="s">
        <v>50</v>
      </c>
      <c r="B150" t="s">
        <v>131</v>
      </c>
      <c r="C150">
        <v>1</v>
      </c>
      <c r="D150" t="s">
        <v>42</v>
      </c>
      <c r="E150">
        <v>2.4</v>
      </c>
    </row>
    <row r="151" spans="1:5" x14ac:dyDescent="0.3">
      <c r="A151" t="s">
        <v>50</v>
      </c>
      <c r="B151" t="s">
        <v>131</v>
      </c>
      <c r="C151">
        <v>1</v>
      </c>
      <c r="D151" t="s">
        <v>43</v>
      </c>
      <c r="E151">
        <v>1.7</v>
      </c>
    </row>
    <row r="152" spans="1:5" x14ac:dyDescent="0.3">
      <c r="A152" t="s">
        <v>50</v>
      </c>
      <c r="B152" t="s">
        <v>131</v>
      </c>
      <c r="C152">
        <v>1</v>
      </c>
      <c r="D152" t="s">
        <v>44</v>
      </c>
      <c r="E152">
        <v>3.6</v>
      </c>
    </row>
    <row r="153" spans="1:5" x14ac:dyDescent="0.3">
      <c r="A153" t="s">
        <v>50</v>
      </c>
      <c r="B153" t="s">
        <v>131</v>
      </c>
      <c r="C153">
        <v>1</v>
      </c>
      <c r="D153" t="s">
        <v>45</v>
      </c>
      <c r="E153">
        <v>1.82</v>
      </c>
    </row>
    <row r="154" spans="1:5" x14ac:dyDescent="0.3">
      <c r="A154" t="s">
        <v>50</v>
      </c>
      <c r="B154" t="s">
        <v>131</v>
      </c>
      <c r="C154">
        <v>1</v>
      </c>
      <c r="D154" t="s">
        <v>46</v>
      </c>
      <c r="E154">
        <v>0.05</v>
      </c>
    </row>
    <row r="155" spans="1:5" x14ac:dyDescent="0.3">
      <c r="A155" t="s">
        <v>50</v>
      </c>
      <c r="B155" t="s">
        <v>131</v>
      </c>
      <c r="C155">
        <v>1</v>
      </c>
      <c r="D155" t="s">
        <v>47</v>
      </c>
      <c r="E155">
        <v>0.08</v>
      </c>
    </row>
    <row r="156" spans="1:5" x14ac:dyDescent="0.3">
      <c r="A156" t="s">
        <v>50</v>
      </c>
      <c r="B156" t="s">
        <v>131</v>
      </c>
      <c r="C156">
        <v>1</v>
      </c>
      <c r="D156" t="s">
        <v>48</v>
      </c>
      <c r="E156">
        <v>2.5999999999999999E-2</v>
      </c>
    </row>
    <row r="157" spans="1:5" x14ac:dyDescent="0.3">
      <c r="A157" t="s">
        <v>50</v>
      </c>
      <c r="B157" t="s">
        <v>131</v>
      </c>
      <c r="C157">
        <v>1</v>
      </c>
      <c r="D157" t="s">
        <v>49</v>
      </c>
      <c r="E157">
        <v>11.7</v>
      </c>
    </row>
    <row r="158" spans="1:5" x14ac:dyDescent="0.3">
      <c r="A158" t="s">
        <v>50</v>
      </c>
      <c r="B158" t="s">
        <v>131</v>
      </c>
      <c r="C158">
        <v>2</v>
      </c>
      <c r="D158" t="s">
        <v>29</v>
      </c>
      <c r="E158">
        <v>5.1999999999999998E-2</v>
      </c>
    </row>
    <row r="159" spans="1:5" x14ac:dyDescent="0.3">
      <c r="A159" t="s">
        <v>50</v>
      </c>
      <c r="B159" t="s">
        <v>131</v>
      </c>
      <c r="C159">
        <v>2</v>
      </c>
      <c r="D159" t="s">
        <v>39</v>
      </c>
      <c r="E159">
        <v>9.2100000000000009</v>
      </c>
    </row>
    <row r="160" spans="1:5" x14ac:dyDescent="0.3">
      <c r="A160" t="s">
        <v>50</v>
      </c>
      <c r="B160" t="s">
        <v>131</v>
      </c>
      <c r="C160">
        <v>2</v>
      </c>
      <c r="D160" t="s">
        <v>40</v>
      </c>
      <c r="E160">
        <v>0.33200000000000002</v>
      </c>
    </row>
    <row r="161" spans="1:5" x14ac:dyDescent="0.3">
      <c r="A161" t="s">
        <v>50</v>
      </c>
      <c r="B161" t="s">
        <v>131</v>
      </c>
      <c r="C161">
        <v>2</v>
      </c>
      <c r="D161" t="s">
        <v>41</v>
      </c>
      <c r="E161">
        <v>0.1</v>
      </c>
    </row>
    <row r="162" spans="1:5" x14ac:dyDescent="0.3">
      <c r="A162" t="s">
        <v>50</v>
      </c>
      <c r="B162" t="s">
        <v>131</v>
      </c>
      <c r="C162">
        <v>2</v>
      </c>
      <c r="D162" t="s">
        <v>42</v>
      </c>
      <c r="E162">
        <v>6.42</v>
      </c>
    </row>
    <row r="163" spans="1:5" x14ac:dyDescent="0.3">
      <c r="A163" t="s">
        <v>50</v>
      </c>
      <c r="B163" t="s">
        <v>131</v>
      </c>
      <c r="C163">
        <v>2</v>
      </c>
      <c r="D163" t="s">
        <v>43</v>
      </c>
      <c r="E163">
        <v>6.5</v>
      </c>
    </row>
    <row r="164" spans="1:5" x14ac:dyDescent="0.3">
      <c r="A164" t="s">
        <v>50</v>
      </c>
      <c r="B164" t="s">
        <v>131</v>
      </c>
      <c r="C164">
        <v>2</v>
      </c>
      <c r="D164" t="s">
        <v>44</v>
      </c>
      <c r="E164">
        <v>10.6</v>
      </c>
    </row>
    <row r="165" spans="1:5" x14ac:dyDescent="0.3">
      <c r="A165" t="s">
        <v>50</v>
      </c>
      <c r="B165" t="s">
        <v>131</v>
      </c>
      <c r="C165">
        <v>2</v>
      </c>
      <c r="D165" t="s">
        <v>45</v>
      </c>
      <c r="E165">
        <v>4.16</v>
      </c>
    </row>
    <row r="166" spans="1:5" x14ac:dyDescent="0.3">
      <c r="A166" t="s">
        <v>50</v>
      </c>
      <c r="B166" t="s">
        <v>131</v>
      </c>
      <c r="C166">
        <v>2</v>
      </c>
      <c r="D166" t="s">
        <v>46</v>
      </c>
      <c r="E166">
        <v>0.15</v>
      </c>
    </row>
    <row r="167" spans="1:5" x14ac:dyDescent="0.3">
      <c r="A167" t="s">
        <v>50</v>
      </c>
      <c r="B167" t="s">
        <v>131</v>
      </c>
      <c r="C167">
        <v>2</v>
      </c>
      <c r="D167" t="s">
        <v>47</v>
      </c>
      <c r="E167">
        <v>0.27</v>
      </c>
    </row>
    <row r="168" spans="1:5" x14ac:dyDescent="0.3">
      <c r="A168" t="s">
        <v>50</v>
      </c>
      <c r="B168" t="s">
        <v>131</v>
      </c>
      <c r="C168">
        <v>2</v>
      </c>
      <c r="D168" t="s">
        <v>48</v>
      </c>
      <c r="E168">
        <v>5.8999999999999997E-2</v>
      </c>
    </row>
    <row r="169" spans="1:5" x14ac:dyDescent="0.3">
      <c r="A169" t="s">
        <v>50</v>
      </c>
      <c r="B169" t="s">
        <v>131</v>
      </c>
      <c r="C169">
        <v>2</v>
      </c>
      <c r="D169" t="s">
        <v>49</v>
      </c>
      <c r="E169">
        <v>32.5</v>
      </c>
    </row>
    <row r="170" spans="1:5" x14ac:dyDescent="0.3">
      <c r="A170" t="s">
        <v>50</v>
      </c>
      <c r="B170" t="s">
        <v>131</v>
      </c>
      <c r="C170">
        <v>3</v>
      </c>
      <c r="D170" t="s">
        <v>29</v>
      </c>
      <c r="E170">
        <v>5.6000000000000001E-2</v>
      </c>
    </row>
    <row r="171" spans="1:5" x14ac:dyDescent="0.3">
      <c r="A171" t="s">
        <v>50</v>
      </c>
      <c r="B171" t="s">
        <v>131</v>
      </c>
      <c r="C171">
        <v>3</v>
      </c>
      <c r="D171" t="s">
        <v>39</v>
      </c>
      <c r="E171">
        <v>6.68</v>
      </c>
    </row>
    <row r="172" spans="1:5" x14ac:dyDescent="0.3">
      <c r="A172" t="s">
        <v>50</v>
      </c>
      <c r="B172" t="s">
        <v>131</v>
      </c>
      <c r="C172">
        <v>3</v>
      </c>
      <c r="D172" t="s">
        <v>40</v>
      </c>
      <c r="E172">
        <v>0.28699999999999998</v>
      </c>
    </row>
    <row r="173" spans="1:5" x14ac:dyDescent="0.3">
      <c r="A173" t="s">
        <v>50</v>
      </c>
      <c r="B173" t="s">
        <v>131</v>
      </c>
      <c r="C173">
        <v>3</v>
      </c>
      <c r="D173" t="s">
        <v>41</v>
      </c>
      <c r="E173">
        <v>7.0000000000000007E-2</v>
      </c>
    </row>
    <row r="174" spans="1:5" x14ac:dyDescent="0.3">
      <c r="A174" t="s">
        <v>50</v>
      </c>
      <c r="B174" t="s">
        <v>131</v>
      </c>
      <c r="C174">
        <v>3</v>
      </c>
      <c r="D174" t="s">
        <v>42</v>
      </c>
      <c r="E174">
        <v>6.15</v>
      </c>
    </row>
    <row r="175" spans="1:5" x14ac:dyDescent="0.3">
      <c r="A175" t="s">
        <v>50</v>
      </c>
      <c r="B175" t="s">
        <v>131</v>
      </c>
      <c r="C175">
        <v>3</v>
      </c>
      <c r="D175" t="s">
        <v>43</v>
      </c>
      <c r="E175">
        <v>4.8</v>
      </c>
    </row>
    <row r="176" spans="1:5" x14ac:dyDescent="0.3">
      <c r="A176" t="s">
        <v>50</v>
      </c>
      <c r="B176" t="s">
        <v>131</v>
      </c>
      <c r="C176">
        <v>3</v>
      </c>
      <c r="D176" t="s">
        <v>44</v>
      </c>
      <c r="E176">
        <v>8</v>
      </c>
    </row>
    <row r="177" spans="1:5" x14ac:dyDescent="0.3">
      <c r="A177" t="s">
        <v>50</v>
      </c>
      <c r="B177" t="s">
        <v>131</v>
      </c>
      <c r="C177">
        <v>3</v>
      </c>
      <c r="D177" t="s">
        <v>45</v>
      </c>
      <c r="E177">
        <v>4.54</v>
      </c>
    </row>
    <row r="178" spans="1:5" x14ac:dyDescent="0.3">
      <c r="A178" t="s">
        <v>50</v>
      </c>
      <c r="B178" t="s">
        <v>131</v>
      </c>
      <c r="C178">
        <v>3</v>
      </c>
      <c r="D178" t="s">
        <v>46</v>
      </c>
      <c r="E178">
        <v>0.12</v>
      </c>
    </row>
    <row r="179" spans="1:5" x14ac:dyDescent="0.3">
      <c r="A179" t="s">
        <v>50</v>
      </c>
      <c r="B179" t="s">
        <v>131</v>
      </c>
      <c r="C179">
        <v>3</v>
      </c>
      <c r="D179" t="s">
        <v>47</v>
      </c>
      <c r="E179">
        <v>0.18</v>
      </c>
    </row>
    <row r="180" spans="1:5" x14ac:dyDescent="0.3">
      <c r="A180" t="s">
        <v>50</v>
      </c>
      <c r="B180" t="s">
        <v>131</v>
      </c>
      <c r="C180">
        <v>3</v>
      </c>
      <c r="D180" t="s">
        <v>48</v>
      </c>
      <c r="E180">
        <v>0.06</v>
      </c>
    </row>
    <row r="181" spans="1:5" x14ac:dyDescent="0.3">
      <c r="A181" t="s">
        <v>50</v>
      </c>
      <c r="B181" t="s">
        <v>131</v>
      </c>
      <c r="C181">
        <v>3</v>
      </c>
      <c r="D181" t="s">
        <v>49</v>
      </c>
      <c r="E181">
        <v>29.4</v>
      </c>
    </row>
    <row r="182" spans="1:5" x14ac:dyDescent="0.3">
      <c r="A182" t="s">
        <v>27</v>
      </c>
      <c r="B182" t="s">
        <v>131</v>
      </c>
      <c r="C182">
        <v>1</v>
      </c>
      <c r="D182" t="s">
        <v>29</v>
      </c>
      <c r="E182">
        <v>0.10299999999999999</v>
      </c>
    </row>
    <row r="183" spans="1:5" x14ac:dyDescent="0.3">
      <c r="A183" t="s">
        <v>27</v>
      </c>
      <c r="B183" t="s">
        <v>131</v>
      </c>
      <c r="C183">
        <v>1</v>
      </c>
      <c r="D183" t="s">
        <v>39</v>
      </c>
      <c r="E183">
        <v>11.6</v>
      </c>
    </row>
    <row r="184" spans="1:5" x14ac:dyDescent="0.3">
      <c r="A184" t="s">
        <v>27</v>
      </c>
      <c r="B184" t="s">
        <v>131</v>
      </c>
      <c r="C184">
        <v>1</v>
      </c>
      <c r="D184" t="s">
        <v>40</v>
      </c>
      <c r="E184">
        <v>0.51600000000000001</v>
      </c>
    </row>
    <row r="185" spans="1:5" x14ac:dyDescent="0.3">
      <c r="A185" t="s">
        <v>27</v>
      </c>
      <c r="B185" t="s">
        <v>131</v>
      </c>
      <c r="C185">
        <v>1</v>
      </c>
      <c r="D185" t="s">
        <v>41</v>
      </c>
      <c r="E185">
        <v>0.15</v>
      </c>
    </row>
    <row r="186" spans="1:5" x14ac:dyDescent="0.3">
      <c r="A186" t="s">
        <v>27</v>
      </c>
      <c r="B186" t="s">
        <v>131</v>
      </c>
      <c r="C186">
        <v>1</v>
      </c>
      <c r="D186" t="s">
        <v>42</v>
      </c>
      <c r="E186">
        <v>13</v>
      </c>
    </row>
    <row r="187" spans="1:5" x14ac:dyDescent="0.3">
      <c r="A187" t="s">
        <v>27</v>
      </c>
      <c r="B187" t="s">
        <v>131</v>
      </c>
      <c r="C187">
        <v>1</v>
      </c>
      <c r="D187" t="s">
        <v>43</v>
      </c>
      <c r="E187">
        <v>14.9</v>
      </c>
    </row>
    <row r="188" spans="1:5" x14ac:dyDescent="0.3">
      <c r="A188" t="s">
        <v>27</v>
      </c>
      <c r="B188" t="s">
        <v>131</v>
      </c>
      <c r="C188">
        <v>1</v>
      </c>
      <c r="D188" t="s">
        <v>44</v>
      </c>
      <c r="E188">
        <v>18.3</v>
      </c>
    </row>
    <row r="189" spans="1:5" x14ac:dyDescent="0.3">
      <c r="A189" t="s">
        <v>27</v>
      </c>
      <c r="B189" t="s">
        <v>131</v>
      </c>
      <c r="C189">
        <v>1</v>
      </c>
      <c r="D189" t="s">
        <v>45</v>
      </c>
      <c r="E189">
        <v>8.18</v>
      </c>
    </row>
    <row r="190" spans="1:5" x14ac:dyDescent="0.3">
      <c r="A190" t="s">
        <v>27</v>
      </c>
      <c r="B190" t="s">
        <v>131</v>
      </c>
      <c r="C190">
        <v>1</v>
      </c>
      <c r="D190" t="s">
        <v>46</v>
      </c>
      <c r="E190">
        <v>0.34</v>
      </c>
    </row>
    <row r="191" spans="1:5" x14ac:dyDescent="0.3">
      <c r="A191" t="s">
        <v>27</v>
      </c>
      <c r="B191" t="s">
        <v>131</v>
      </c>
      <c r="C191">
        <v>1</v>
      </c>
      <c r="D191" t="s">
        <v>47</v>
      </c>
      <c r="E191">
        <v>0.42</v>
      </c>
    </row>
    <row r="192" spans="1:5" x14ac:dyDescent="0.3">
      <c r="A192" t="s">
        <v>27</v>
      </c>
      <c r="B192" t="s">
        <v>131</v>
      </c>
      <c r="C192">
        <v>1</v>
      </c>
      <c r="D192" t="s">
        <v>48</v>
      </c>
      <c r="E192">
        <v>9.1999999999999998E-2</v>
      </c>
    </row>
    <row r="193" spans="1:5" x14ac:dyDescent="0.3">
      <c r="A193" t="s">
        <v>27</v>
      </c>
      <c r="B193" t="s">
        <v>131</v>
      </c>
      <c r="C193">
        <v>1</v>
      </c>
      <c r="D193" t="s">
        <v>49</v>
      </c>
      <c r="E193">
        <v>60.4</v>
      </c>
    </row>
    <row r="194" spans="1:5" x14ac:dyDescent="0.3">
      <c r="A194" t="s">
        <v>27</v>
      </c>
      <c r="B194" t="s">
        <v>131</v>
      </c>
      <c r="C194">
        <v>2</v>
      </c>
      <c r="D194" t="s">
        <v>29</v>
      </c>
      <c r="E194">
        <v>0.11</v>
      </c>
    </row>
    <row r="195" spans="1:5" x14ac:dyDescent="0.3">
      <c r="A195" t="s">
        <v>27</v>
      </c>
      <c r="B195" t="s">
        <v>131</v>
      </c>
      <c r="C195">
        <v>2</v>
      </c>
      <c r="D195" t="s">
        <v>39</v>
      </c>
      <c r="E195">
        <v>12.9</v>
      </c>
    </row>
    <row r="196" spans="1:5" x14ac:dyDescent="0.3">
      <c r="A196" t="s">
        <v>27</v>
      </c>
      <c r="B196" t="s">
        <v>131</v>
      </c>
      <c r="C196">
        <v>2</v>
      </c>
      <c r="D196" t="s">
        <v>40</v>
      </c>
      <c r="E196">
        <v>0.58499999999999996</v>
      </c>
    </row>
    <row r="197" spans="1:5" x14ac:dyDescent="0.3">
      <c r="A197" t="s">
        <v>27</v>
      </c>
      <c r="B197" t="s">
        <v>131</v>
      </c>
      <c r="C197">
        <v>2</v>
      </c>
      <c r="D197" t="s">
        <v>41</v>
      </c>
      <c r="E197">
        <v>0.17</v>
      </c>
    </row>
    <row r="198" spans="1:5" x14ac:dyDescent="0.3">
      <c r="A198" t="s">
        <v>27</v>
      </c>
      <c r="B198" t="s">
        <v>131</v>
      </c>
      <c r="C198">
        <v>2</v>
      </c>
      <c r="D198" t="s">
        <v>42</v>
      </c>
      <c r="E198">
        <v>12.1</v>
      </c>
    </row>
    <row r="199" spans="1:5" x14ac:dyDescent="0.3">
      <c r="A199" t="s">
        <v>27</v>
      </c>
      <c r="B199" t="s">
        <v>131</v>
      </c>
      <c r="C199">
        <v>2</v>
      </c>
      <c r="D199" t="s">
        <v>43</v>
      </c>
      <c r="E199">
        <v>15.6</v>
      </c>
    </row>
    <row r="200" spans="1:5" x14ac:dyDescent="0.3">
      <c r="A200" t="s">
        <v>27</v>
      </c>
      <c r="B200" t="s">
        <v>131</v>
      </c>
      <c r="C200">
        <v>2</v>
      </c>
      <c r="D200" t="s">
        <v>44</v>
      </c>
      <c r="E200">
        <v>19</v>
      </c>
    </row>
    <row r="201" spans="1:5" x14ac:dyDescent="0.3">
      <c r="A201" t="s">
        <v>27</v>
      </c>
      <c r="B201" t="s">
        <v>131</v>
      </c>
      <c r="C201">
        <v>2</v>
      </c>
      <c r="D201" t="s">
        <v>45</v>
      </c>
      <c r="E201">
        <v>8.66</v>
      </c>
    </row>
    <row r="202" spans="1:5" x14ac:dyDescent="0.3">
      <c r="A202" t="s">
        <v>27</v>
      </c>
      <c r="B202" t="s">
        <v>131</v>
      </c>
      <c r="C202">
        <v>2</v>
      </c>
      <c r="D202" t="s">
        <v>46</v>
      </c>
      <c r="E202">
        <v>0.31</v>
      </c>
    </row>
    <row r="203" spans="1:5" x14ac:dyDescent="0.3">
      <c r="A203" t="s">
        <v>27</v>
      </c>
      <c r="B203" t="s">
        <v>131</v>
      </c>
      <c r="C203">
        <v>2</v>
      </c>
      <c r="D203" t="s">
        <v>47</v>
      </c>
      <c r="E203">
        <v>0.49</v>
      </c>
    </row>
    <row r="204" spans="1:5" x14ac:dyDescent="0.3">
      <c r="A204" t="s">
        <v>27</v>
      </c>
      <c r="B204" t="s">
        <v>131</v>
      </c>
      <c r="C204">
        <v>2</v>
      </c>
      <c r="D204" t="s">
        <v>48</v>
      </c>
      <c r="E204">
        <v>9.9000000000000005E-2</v>
      </c>
    </row>
    <row r="205" spans="1:5" x14ac:dyDescent="0.3">
      <c r="A205" t="s">
        <v>27</v>
      </c>
      <c r="B205" t="s">
        <v>131</v>
      </c>
      <c r="C205">
        <v>2</v>
      </c>
      <c r="D205" t="s">
        <v>49</v>
      </c>
      <c r="E205">
        <v>60.2</v>
      </c>
    </row>
    <row r="206" spans="1:5" x14ac:dyDescent="0.3">
      <c r="A206" t="s">
        <v>27</v>
      </c>
      <c r="B206" t="s">
        <v>131</v>
      </c>
      <c r="C206">
        <v>3</v>
      </c>
      <c r="D206" t="s">
        <v>29</v>
      </c>
      <c r="E206">
        <v>0.113</v>
      </c>
    </row>
    <row r="207" spans="1:5" x14ac:dyDescent="0.3">
      <c r="A207" t="s">
        <v>27</v>
      </c>
      <c r="B207" t="s">
        <v>131</v>
      </c>
      <c r="C207">
        <v>3</v>
      </c>
      <c r="D207" t="s">
        <v>39</v>
      </c>
      <c r="E207">
        <v>12.9</v>
      </c>
    </row>
    <row r="208" spans="1:5" x14ac:dyDescent="0.3">
      <c r="A208" t="s">
        <v>27</v>
      </c>
      <c r="B208" t="s">
        <v>131</v>
      </c>
      <c r="C208">
        <v>3</v>
      </c>
      <c r="D208" t="s">
        <v>40</v>
      </c>
      <c r="E208">
        <v>0.55800000000000005</v>
      </c>
    </row>
    <row r="209" spans="1:5" x14ac:dyDescent="0.3">
      <c r="A209" t="s">
        <v>27</v>
      </c>
      <c r="B209" t="s">
        <v>131</v>
      </c>
      <c r="C209">
        <v>3</v>
      </c>
      <c r="D209" t="s">
        <v>41</v>
      </c>
      <c r="E209">
        <v>0.18</v>
      </c>
    </row>
    <row r="210" spans="1:5" x14ac:dyDescent="0.3">
      <c r="A210" t="s">
        <v>27</v>
      </c>
      <c r="B210" t="s">
        <v>131</v>
      </c>
      <c r="C210">
        <v>3</v>
      </c>
      <c r="D210" t="s">
        <v>42</v>
      </c>
      <c r="E210">
        <v>13.2</v>
      </c>
    </row>
    <row r="211" spans="1:5" x14ac:dyDescent="0.3">
      <c r="A211" t="s">
        <v>27</v>
      </c>
      <c r="B211" t="s">
        <v>131</v>
      </c>
      <c r="C211">
        <v>3</v>
      </c>
      <c r="D211" t="s">
        <v>43</v>
      </c>
      <c r="E211">
        <v>16.100000000000001</v>
      </c>
    </row>
    <row r="212" spans="1:5" x14ac:dyDescent="0.3">
      <c r="A212" t="s">
        <v>27</v>
      </c>
      <c r="B212" t="s">
        <v>131</v>
      </c>
      <c r="C212">
        <v>3</v>
      </c>
      <c r="D212" t="s">
        <v>44</v>
      </c>
      <c r="E212">
        <v>19.3</v>
      </c>
    </row>
    <row r="213" spans="1:5" x14ac:dyDescent="0.3">
      <c r="A213" t="s">
        <v>27</v>
      </c>
      <c r="B213" t="s">
        <v>131</v>
      </c>
      <c r="C213">
        <v>3</v>
      </c>
      <c r="D213" t="s">
        <v>45</v>
      </c>
      <c r="E213">
        <v>8.92</v>
      </c>
    </row>
    <row r="214" spans="1:5" x14ac:dyDescent="0.3">
      <c r="A214" t="s">
        <v>27</v>
      </c>
      <c r="B214" t="s">
        <v>131</v>
      </c>
      <c r="C214">
        <v>3</v>
      </c>
      <c r="D214" t="s">
        <v>46</v>
      </c>
      <c r="E214">
        <v>0.32</v>
      </c>
    </row>
    <row r="215" spans="1:5" x14ac:dyDescent="0.3">
      <c r="A215" t="s">
        <v>27</v>
      </c>
      <c r="B215" t="s">
        <v>131</v>
      </c>
      <c r="C215">
        <v>3</v>
      </c>
      <c r="D215" t="s">
        <v>47</v>
      </c>
      <c r="E215">
        <v>0.46</v>
      </c>
    </row>
    <row r="216" spans="1:5" x14ac:dyDescent="0.3">
      <c r="A216" t="s">
        <v>27</v>
      </c>
      <c r="B216" t="s">
        <v>131</v>
      </c>
      <c r="C216">
        <v>3</v>
      </c>
      <c r="D216" t="s">
        <v>48</v>
      </c>
      <c r="E216">
        <v>9.1999999999999998E-2</v>
      </c>
    </row>
    <row r="217" spans="1:5" x14ac:dyDescent="0.3">
      <c r="A217" t="s">
        <v>27</v>
      </c>
      <c r="B217" t="s">
        <v>131</v>
      </c>
      <c r="C217">
        <v>3</v>
      </c>
      <c r="D217" t="s">
        <v>49</v>
      </c>
      <c r="E217">
        <v>62.2</v>
      </c>
    </row>
    <row r="218" spans="1:5" x14ac:dyDescent="0.3">
      <c r="A218" t="s">
        <v>27</v>
      </c>
      <c r="B218" t="s">
        <v>28</v>
      </c>
      <c r="C218">
        <v>1</v>
      </c>
      <c r="D218" t="s">
        <v>29</v>
      </c>
      <c r="E218">
        <v>3.5999999999999997E-2</v>
      </c>
    </row>
    <row r="219" spans="1:5" x14ac:dyDescent="0.3">
      <c r="A219" t="s">
        <v>27</v>
      </c>
      <c r="B219" t="s">
        <v>28</v>
      </c>
      <c r="C219">
        <v>1</v>
      </c>
      <c r="D219" t="s">
        <v>39</v>
      </c>
      <c r="E219">
        <v>4.03</v>
      </c>
    </row>
    <row r="220" spans="1:5" x14ac:dyDescent="0.3">
      <c r="A220" t="s">
        <v>27</v>
      </c>
      <c r="B220" t="s">
        <v>28</v>
      </c>
      <c r="C220">
        <v>1</v>
      </c>
      <c r="D220" t="s">
        <v>40</v>
      </c>
      <c r="E220">
        <v>0.127</v>
      </c>
    </row>
    <row r="221" spans="1:5" x14ac:dyDescent="0.3">
      <c r="A221" t="s">
        <v>27</v>
      </c>
      <c r="B221" t="s">
        <v>28</v>
      </c>
      <c r="C221">
        <v>1</v>
      </c>
      <c r="D221" t="s">
        <v>41</v>
      </c>
      <c r="E221">
        <v>0.03</v>
      </c>
    </row>
    <row r="222" spans="1:5" x14ac:dyDescent="0.3">
      <c r="A222" t="s">
        <v>27</v>
      </c>
      <c r="B222" t="s">
        <v>28</v>
      </c>
      <c r="C222">
        <v>1</v>
      </c>
      <c r="D222" t="s">
        <v>42</v>
      </c>
      <c r="E222">
        <v>2.94</v>
      </c>
    </row>
    <row r="223" spans="1:5" x14ac:dyDescent="0.3">
      <c r="A223" t="s">
        <v>27</v>
      </c>
      <c r="B223" t="s">
        <v>28</v>
      </c>
      <c r="C223">
        <v>1</v>
      </c>
      <c r="D223" t="s">
        <v>43</v>
      </c>
      <c r="E223">
        <v>3.6</v>
      </c>
    </row>
    <row r="224" spans="1:5" x14ac:dyDescent="0.3">
      <c r="A224" t="s">
        <v>27</v>
      </c>
      <c r="B224" t="s">
        <v>28</v>
      </c>
      <c r="C224">
        <v>1</v>
      </c>
      <c r="D224" t="s">
        <v>44</v>
      </c>
      <c r="E224">
        <v>4.9000000000000004</v>
      </c>
    </row>
    <row r="225" spans="1:7" x14ac:dyDescent="0.3">
      <c r="A225" t="s">
        <v>27</v>
      </c>
      <c r="B225" t="s">
        <v>28</v>
      </c>
      <c r="C225">
        <v>1</v>
      </c>
      <c r="D225" t="s">
        <v>45</v>
      </c>
      <c r="E225">
        <v>2.5299999999999998</v>
      </c>
    </row>
    <row r="226" spans="1:7" x14ac:dyDescent="0.3">
      <c r="A226" t="s">
        <v>27</v>
      </c>
      <c r="B226" t="s">
        <v>28</v>
      </c>
      <c r="C226">
        <v>1</v>
      </c>
      <c r="D226" t="s">
        <v>46</v>
      </c>
      <c r="E226">
        <v>0.09</v>
      </c>
    </row>
    <row r="227" spans="1:7" x14ac:dyDescent="0.3">
      <c r="A227" t="s">
        <v>27</v>
      </c>
      <c r="B227" t="s">
        <v>28</v>
      </c>
      <c r="C227">
        <v>1</v>
      </c>
      <c r="D227" t="s">
        <v>47</v>
      </c>
      <c r="E227">
        <v>0.1</v>
      </c>
    </row>
    <row r="228" spans="1:7" x14ac:dyDescent="0.3">
      <c r="A228" t="s">
        <v>27</v>
      </c>
      <c r="B228" t="s">
        <v>28</v>
      </c>
      <c r="C228">
        <v>1</v>
      </c>
      <c r="D228" t="s">
        <v>48</v>
      </c>
      <c r="E228">
        <v>2.1999999999999999E-2</v>
      </c>
    </row>
    <row r="229" spans="1:7" x14ac:dyDescent="0.3">
      <c r="A229" t="s">
        <v>27</v>
      </c>
      <c r="B229" t="s">
        <v>28</v>
      </c>
      <c r="C229">
        <v>1</v>
      </c>
      <c r="D229" t="s">
        <v>49</v>
      </c>
      <c r="E229">
        <v>14.9</v>
      </c>
    </row>
    <row r="230" spans="1:7" x14ac:dyDescent="0.3">
      <c r="A230" t="s">
        <v>27</v>
      </c>
      <c r="B230" t="s">
        <v>28</v>
      </c>
      <c r="C230">
        <v>2</v>
      </c>
      <c r="D230" t="s">
        <v>29</v>
      </c>
      <c r="E230">
        <v>3.1E-2</v>
      </c>
    </row>
    <row r="231" spans="1:7" x14ac:dyDescent="0.3">
      <c r="A231" t="s">
        <v>27</v>
      </c>
      <c r="B231" t="s">
        <v>28</v>
      </c>
      <c r="C231">
        <v>2</v>
      </c>
      <c r="D231" t="s">
        <v>39</v>
      </c>
      <c r="E231">
        <v>2.64</v>
      </c>
      <c r="G231" s="2"/>
    </row>
    <row r="232" spans="1:7" x14ac:dyDescent="0.3">
      <c r="A232" t="s">
        <v>27</v>
      </c>
      <c r="B232" t="s">
        <v>28</v>
      </c>
      <c r="C232">
        <v>2</v>
      </c>
      <c r="D232" t="s">
        <v>40</v>
      </c>
      <c r="E232">
        <v>0.127</v>
      </c>
    </row>
    <row r="233" spans="1:7" x14ac:dyDescent="0.3">
      <c r="A233" t="s">
        <v>27</v>
      </c>
      <c r="B233" t="s">
        <v>28</v>
      </c>
      <c r="C233">
        <v>2</v>
      </c>
      <c r="D233" t="s">
        <v>41</v>
      </c>
      <c r="E233">
        <v>0.02</v>
      </c>
    </row>
    <row r="234" spans="1:7" x14ac:dyDescent="0.3">
      <c r="A234" t="s">
        <v>27</v>
      </c>
      <c r="B234" t="s">
        <v>28</v>
      </c>
      <c r="C234">
        <v>2</v>
      </c>
      <c r="D234" t="s">
        <v>42</v>
      </c>
      <c r="E234">
        <v>2.97</v>
      </c>
    </row>
    <row r="235" spans="1:7" x14ac:dyDescent="0.3">
      <c r="A235" t="s">
        <v>27</v>
      </c>
      <c r="B235" t="s">
        <v>28</v>
      </c>
      <c r="C235">
        <v>2</v>
      </c>
      <c r="D235" t="s">
        <v>43</v>
      </c>
      <c r="E235">
        <v>3.1</v>
      </c>
    </row>
    <row r="236" spans="1:7" x14ac:dyDescent="0.3">
      <c r="A236" t="s">
        <v>27</v>
      </c>
      <c r="B236" t="s">
        <v>28</v>
      </c>
      <c r="C236">
        <v>2</v>
      </c>
      <c r="D236" t="s">
        <v>44</v>
      </c>
      <c r="E236">
        <v>4.5</v>
      </c>
    </row>
    <row r="237" spans="1:7" x14ac:dyDescent="0.3">
      <c r="A237" t="s">
        <v>27</v>
      </c>
      <c r="B237" t="s">
        <v>28</v>
      </c>
      <c r="C237">
        <v>2</v>
      </c>
      <c r="D237" t="s">
        <v>45</v>
      </c>
      <c r="E237">
        <v>2.73</v>
      </c>
    </row>
    <row r="238" spans="1:7" x14ac:dyDescent="0.3">
      <c r="A238" t="s">
        <v>27</v>
      </c>
      <c r="B238" t="s">
        <v>28</v>
      </c>
      <c r="C238">
        <v>2</v>
      </c>
      <c r="D238" t="s">
        <v>46</v>
      </c>
      <c r="E238">
        <v>0.05</v>
      </c>
    </row>
    <row r="239" spans="1:7" x14ac:dyDescent="0.3">
      <c r="A239" t="s">
        <v>27</v>
      </c>
      <c r="B239" t="s">
        <v>28</v>
      </c>
      <c r="C239">
        <v>2</v>
      </c>
      <c r="D239" t="s">
        <v>47</v>
      </c>
      <c r="E239">
        <v>0.09</v>
      </c>
    </row>
    <row r="240" spans="1:7" x14ac:dyDescent="0.3">
      <c r="A240" t="s">
        <v>27</v>
      </c>
      <c r="B240" t="s">
        <v>28</v>
      </c>
      <c r="C240">
        <v>2</v>
      </c>
      <c r="D240" t="s">
        <v>48</v>
      </c>
      <c r="E240">
        <v>2.5000000000000001E-2</v>
      </c>
    </row>
    <row r="241" spans="1:5" x14ac:dyDescent="0.3">
      <c r="A241" t="s">
        <v>27</v>
      </c>
      <c r="B241" t="s">
        <v>28</v>
      </c>
      <c r="C241">
        <v>2</v>
      </c>
      <c r="D241" t="s">
        <v>49</v>
      </c>
      <c r="E241">
        <v>14.4</v>
      </c>
    </row>
    <row r="242" spans="1:5" x14ac:dyDescent="0.3">
      <c r="A242" t="s">
        <v>27</v>
      </c>
      <c r="B242" t="s">
        <v>28</v>
      </c>
      <c r="C242">
        <v>3</v>
      </c>
      <c r="D242" t="s">
        <v>29</v>
      </c>
      <c r="E242">
        <v>3.2000000000000001E-2</v>
      </c>
    </row>
    <row r="243" spans="1:5" x14ac:dyDescent="0.3">
      <c r="A243" t="s">
        <v>27</v>
      </c>
      <c r="B243" t="s">
        <v>28</v>
      </c>
      <c r="C243">
        <v>3</v>
      </c>
      <c r="D243" t="s">
        <v>39</v>
      </c>
      <c r="E243">
        <v>2.81</v>
      </c>
    </row>
    <row r="244" spans="1:5" x14ac:dyDescent="0.3">
      <c r="A244" t="s">
        <v>27</v>
      </c>
      <c r="B244" t="s">
        <v>28</v>
      </c>
      <c r="C244">
        <v>3</v>
      </c>
      <c r="D244" t="s">
        <v>40</v>
      </c>
      <c r="E244">
        <v>0.11600000000000001</v>
      </c>
    </row>
    <row r="245" spans="1:5" x14ac:dyDescent="0.3">
      <c r="A245" t="s">
        <v>27</v>
      </c>
      <c r="B245" t="s">
        <v>28</v>
      </c>
      <c r="C245">
        <v>3</v>
      </c>
      <c r="D245" t="s">
        <v>41</v>
      </c>
      <c r="E245">
        <v>0.02</v>
      </c>
    </row>
    <row r="246" spans="1:5" x14ac:dyDescent="0.3">
      <c r="A246" t="s">
        <v>27</v>
      </c>
      <c r="B246" t="s">
        <v>28</v>
      </c>
      <c r="C246">
        <v>3</v>
      </c>
      <c r="D246" t="s">
        <v>42</v>
      </c>
      <c r="E246">
        <v>2.92</v>
      </c>
    </row>
    <row r="247" spans="1:5" x14ac:dyDescent="0.3">
      <c r="A247" t="s">
        <v>27</v>
      </c>
      <c r="B247" t="s">
        <v>28</v>
      </c>
      <c r="C247">
        <v>3</v>
      </c>
      <c r="D247" t="s">
        <v>43</v>
      </c>
      <c r="E247">
        <v>2.8</v>
      </c>
    </row>
    <row r="248" spans="1:5" x14ac:dyDescent="0.3">
      <c r="A248" t="s">
        <v>27</v>
      </c>
      <c r="B248" t="s">
        <v>28</v>
      </c>
      <c r="C248">
        <v>3</v>
      </c>
      <c r="D248" t="s">
        <v>44</v>
      </c>
      <c r="E248">
        <v>4.7</v>
      </c>
    </row>
    <row r="249" spans="1:5" x14ac:dyDescent="0.3">
      <c r="A249" t="s">
        <v>27</v>
      </c>
      <c r="B249" t="s">
        <v>28</v>
      </c>
      <c r="C249">
        <v>3</v>
      </c>
      <c r="D249" t="s">
        <v>45</v>
      </c>
      <c r="E249">
        <v>2.52</v>
      </c>
    </row>
    <row r="250" spans="1:5" x14ac:dyDescent="0.3">
      <c r="A250" t="s">
        <v>27</v>
      </c>
      <c r="B250" t="s">
        <v>28</v>
      </c>
      <c r="C250">
        <v>3</v>
      </c>
      <c r="D250" t="s">
        <v>46</v>
      </c>
      <c r="E250">
        <v>0.08</v>
      </c>
    </row>
    <row r="251" spans="1:5" x14ac:dyDescent="0.3">
      <c r="A251" t="s">
        <v>27</v>
      </c>
      <c r="B251" t="s">
        <v>28</v>
      </c>
      <c r="C251">
        <v>3</v>
      </c>
      <c r="D251" t="s">
        <v>47</v>
      </c>
      <c r="E251">
        <v>0.09</v>
      </c>
    </row>
    <row r="252" spans="1:5" x14ac:dyDescent="0.3">
      <c r="A252" t="s">
        <v>27</v>
      </c>
      <c r="B252" t="s">
        <v>28</v>
      </c>
      <c r="C252">
        <v>3</v>
      </c>
      <c r="D252" t="s">
        <v>48</v>
      </c>
      <c r="E252">
        <v>2.4E-2</v>
      </c>
    </row>
    <row r="253" spans="1:5" x14ac:dyDescent="0.3">
      <c r="A253" t="s">
        <v>27</v>
      </c>
      <c r="B253" t="s">
        <v>28</v>
      </c>
      <c r="C253">
        <v>3</v>
      </c>
      <c r="D253" t="s">
        <v>49</v>
      </c>
      <c r="E253">
        <v>14.2</v>
      </c>
    </row>
    <row r="254" spans="1:5" x14ac:dyDescent="0.3">
      <c r="A254" t="s">
        <v>50</v>
      </c>
      <c r="B254" t="s">
        <v>51</v>
      </c>
      <c r="C254">
        <v>1</v>
      </c>
      <c r="D254" t="s">
        <v>29</v>
      </c>
      <c r="E254">
        <v>0.01</v>
      </c>
    </row>
    <row r="255" spans="1:5" x14ac:dyDescent="0.3">
      <c r="A255" t="s">
        <v>50</v>
      </c>
      <c r="B255" t="s">
        <v>51</v>
      </c>
      <c r="C255">
        <v>1</v>
      </c>
      <c r="D255" t="s">
        <v>39</v>
      </c>
      <c r="E255">
        <v>0.97</v>
      </c>
    </row>
    <row r="256" spans="1:5" x14ac:dyDescent="0.3">
      <c r="A256" t="s">
        <v>50</v>
      </c>
      <c r="B256" t="s">
        <v>51</v>
      </c>
      <c r="C256">
        <v>1</v>
      </c>
      <c r="D256" t="s">
        <v>40</v>
      </c>
      <c r="E256">
        <v>1.9E-2</v>
      </c>
    </row>
    <row r="257" spans="1:5" x14ac:dyDescent="0.3">
      <c r="A257" t="s">
        <v>50</v>
      </c>
      <c r="B257" t="s">
        <v>51</v>
      </c>
      <c r="C257">
        <v>1</v>
      </c>
      <c r="D257" t="s">
        <v>41</v>
      </c>
      <c r="E257">
        <v>0.01</v>
      </c>
    </row>
    <row r="258" spans="1:5" x14ac:dyDescent="0.3">
      <c r="A258" t="s">
        <v>50</v>
      </c>
      <c r="B258" t="s">
        <v>51</v>
      </c>
      <c r="C258">
        <v>1</v>
      </c>
      <c r="D258" t="s">
        <v>42</v>
      </c>
      <c r="E258">
        <v>1.37</v>
      </c>
    </row>
    <row r="259" spans="1:5" x14ac:dyDescent="0.3">
      <c r="A259" t="s">
        <v>50</v>
      </c>
      <c r="B259" t="s">
        <v>51</v>
      </c>
      <c r="C259">
        <v>1</v>
      </c>
      <c r="D259" t="s">
        <v>43</v>
      </c>
      <c r="E259">
        <v>0.7</v>
      </c>
    </row>
    <row r="260" spans="1:5" x14ac:dyDescent="0.3">
      <c r="A260" t="s">
        <v>50</v>
      </c>
      <c r="B260" t="s">
        <v>51</v>
      </c>
      <c r="C260">
        <v>1</v>
      </c>
      <c r="D260" t="s">
        <v>44</v>
      </c>
      <c r="E260">
        <v>1.4</v>
      </c>
    </row>
    <row r="261" spans="1:5" x14ac:dyDescent="0.3">
      <c r="A261" t="s">
        <v>50</v>
      </c>
      <c r="B261" t="s">
        <v>51</v>
      </c>
      <c r="C261">
        <v>1</v>
      </c>
      <c r="D261" t="s">
        <v>45</v>
      </c>
      <c r="E261">
        <v>0.78</v>
      </c>
    </row>
    <row r="262" spans="1:5" x14ac:dyDescent="0.3">
      <c r="A262" t="s">
        <v>50</v>
      </c>
      <c r="B262" t="s">
        <v>51</v>
      </c>
      <c r="C262">
        <v>1</v>
      </c>
      <c r="D262" t="s">
        <v>46</v>
      </c>
      <c r="E262">
        <v>0.02</v>
      </c>
    </row>
    <row r="263" spans="1:5" x14ac:dyDescent="0.3">
      <c r="A263" t="s">
        <v>50</v>
      </c>
      <c r="B263" t="s">
        <v>51</v>
      </c>
      <c r="C263">
        <v>1</v>
      </c>
      <c r="D263" t="s">
        <v>47</v>
      </c>
      <c r="E263">
        <v>0.02</v>
      </c>
    </row>
    <row r="264" spans="1:5" x14ac:dyDescent="0.3">
      <c r="A264" t="s">
        <v>50</v>
      </c>
      <c r="B264" t="s">
        <v>51</v>
      </c>
      <c r="C264">
        <v>1</v>
      </c>
      <c r="D264" t="s">
        <v>48</v>
      </c>
      <c r="E264">
        <v>1.0999999999999999E-2</v>
      </c>
    </row>
    <row r="265" spans="1:5" x14ac:dyDescent="0.3">
      <c r="A265" t="s">
        <v>50</v>
      </c>
      <c r="B265" t="s">
        <v>51</v>
      </c>
      <c r="C265">
        <v>1</v>
      </c>
      <c r="D265" t="s">
        <v>49</v>
      </c>
      <c r="E265">
        <v>5.2</v>
      </c>
    </row>
    <row r="266" spans="1:5" x14ac:dyDescent="0.3">
      <c r="A266" t="s">
        <v>50</v>
      </c>
      <c r="B266" t="s">
        <v>51</v>
      </c>
      <c r="C266">
        <v>2</v>
      </c>
      <c r="D266" t="s">
        <v>29</v>
      </c>
      <c r="E266">
        <v>0.01</v>
      </c>
    </row>
    <row r="267" spans="1:5" x14ac:dyDescent="0.3">
      <c r="A267" t="s">
        <v>50</v>
      </c>
      <c r="B267" t="s">
        <v>51</v>
      </c>
      <c r="C267">
        <v>2</v>
      </c>
      <c r="D267" t="s">
        <v>39</v>
      </c>
      <c r="E267">
        <v>1.32</v>
      </c>
    </row>
    <row r="268" spans="1:5" x14ac:dyDescent="0.3">
      <c r="A268" t="s">
        <v>50</v>
      </c>
      <c r="B268" t="s">
        <v>51</v>
      </c>
      <c r="C268">
        <v>2</v>
      </c>
      <c r="D268" t="s">
        <v>40</v>
      </c>
      <c r="E268">
        <v>5.7000000000000002E-2</v>
      </c>
    </row>
    <row r="269" spans="1:5" x14ac:dyDescent="0.3">
      <c r="A269" t="s">
        <v>50</v>
      </c>
      <c r="B269" t="s">
        <v>51</v>
      </c>
      <c r="C269">
        <v>2</v>
      </c>
      <c r="D269" t="s">
        <v>41</v>
      </c>
      <c r="E269">
        <v>0.01</v>
      </c>
    </row>
    <row r="270" spans="1:5" x14ac:dyDescent="0.3">
      <c r="A270" t="s">
        <v>50</v>
      </c>
      <c r="B270" t="s">
        <v>51</v>
      </c>
      <c r="C270">
        <v>2</v>
      </c>
      <c r="D270" t="s">
        <v>42</v>
      </c>
      <c r="E270">
        <v>1.38</v>
      </c>
    </row>
    <row r="271" spans="1:5" x14ac:dyDescent="0.3">
      <c r="A271" t="s">
        <v>50</v>
      </c>
      <c r="B271" t="s">
        <v>51</v>
      </c>
      <c r="C271">
        <v>2</v>
      </c>
      <c r="D271" t="s">
        <v>43</v>
      </c>
      <c r="E271">
        <v>0.8</v>
      </c>
    </row>
    <row r="272" spans="1:5" x14ac:dyDescent="0.3">
      <c r="A272" t="s">
        <v>50</v>
      </c>
      <c r="B272" t="s">
        <v>51</v>
      </c>
      <c r="C272">
        <v>2</v>
      </c>
      <c r="D272" t="s">
        <v>44</v>
      </c>
      <c r="E272">
        <v>1.4</v>
      </c>
    </row>
    <row r="273" spans="1:5" x14ac:dyDescent="0.3">
      <c r="A273" t="s">
        <v>50</v>
      </c>
      <c r="B273" t="s">
        <v>51</v>
      </c>
      <c r="C273">
        <v>2</v>
      </c>
      <c r="D273" t="s">
        <v>45</v>
      </c>
      <c r="E273">
        <v>1.2</v>
      </c>
    </row>
    <row r="274" spans="1:5" x14ac:dyDescent="0.3">
      <c r="A274" t="s">
        <v>50</v>
      </c>
      <c r="B274" t="s">
        <v>51</v>
      </c>
      <c r="C274">
        <v>2</v>
      </c>
      <c r="D274" t="s">
        <v>46</v>
      </c>
      <c r="E274">
        <v>0.02</v>
      </c>
    </row>
    <row r="275" spans="1:5" x14ac:dyDescent="0.3">
      <c r="A275" t="s">
        <v>50</v>
      </c>
      <c r="B275" t="s">
        <v>51</v>
      </c>
      <c r="C275">
        <v>2</v>
      </c>
      <c r="D275" t="s">
        <v>47</v>
      </c>
      <c r="E275">
        <v>0.03</v>
      </c>
    </row>
    <row r="276" spans="1:5" x14ac:dyDescent="0.3">
      <c r="A276" t="s">
        <v>50</v>
      </c>
      <c r="B276" t="s">
        <v>51</v>
      </c>
      <c r="C276">
        <v>2</v>
      </c>
      <c r="D276" t="s">
        <v>48</v>
      </c>
      <c r="E276">
        <v>1.0999999999999999E-2</v>
      </c>
    </row>
    <row r="277" spans="1:5" x14ac:dyDescent="0.3">
      <c r="A277" t="s">
        <v>50</v>
      </c>
      <c r="B277" t="s">
        <v>51</v>
      </c>
      <c r="C277">
        <v>2</v>
      </c>
      <c r="D277" t="s">
        <v>49</v>
      </c>
      <c r="E277">
        <v>6.5</v>
      </c>
    </row>
    <row r="278" spans="1:5" x14ac:dyDescent="0.3">
      <c r="A278" t="s">
        <v>50</v>
      </c>
      <c r="B278" t="s">
        <v>51</v>
      </c>
      <c r="C278">
        <v>3</v>
      </c>
      <c r="D278" t="s">
        <v>29</v>
      </c>
      <c r="E278">
        <v>1.2E-2</v>
      </c>
    </row>
    <row r="279" spans="1:5" x14ac:dyDescent="0.3">
      <c r="A279" t="s">
        <v>50</v>
      </c>
      <c r="B279" t="s">
        <v>51</v>
      </c>
      <c r="C279">
        <v>3</v>
      </c>
      <c r="D279" t="s">
        <v>39</v>
      </c>
      <c r="E279">
        <v>1.31</v>
      </c>
    </row>
    <row r="280" spans="1:5" x14ac:dyDescent="0.3">
      <c r="A280" t="s">
        <v>50</v>
      </c>
      <c r="B280" t="s">
        <v>51</v>
      </c>
      <c r="C280">
        <v>3</v>
      </c>
      <c r="D280" t="s">
        <v>40</v>
      </c>
      <c r="E280">
        <v>5.7000000000000002E-2</v>
      </c>
    </row>
    <row r="281" spans="1:5" x14ac:dyDescent="0.3">
      <c r="A281" t="s">
        <v>50</v>
      </c>
      <c r="B281" t="s">
        <v>51</v>
      </c>
      <c r="C281">
        <v>3</v>
      </c>
      <c r="D281" t="s">
        <v>41</v>
      </c>
      <c r="E281">
        <v>0.01</v>
      </c>
    </row>
    <row r="282" spans="1:5" x14ac:dyDescent="0.3">
      <c r="A282" t="s">
        <v>50</v>
      </c>
      <c r="B282" t="s">
        <v>51</v>
      </c>
      <c r="C282">
        <v>3</v>
      </c>
      <c r="D282" t="s">
        <v>42</v>
      </c>
      <c r="E282">
        <v>2.1800000000000002</v>
      </c>
    </row>
    <row r="283" spans="1:5" x14ac:dyDescent="0.3">
      <c r="A283" t="s">
        <v>50</v>
      </c>
      <c r="B283" t="s">
        <v>51</v>
      </c>
      <c r="C283">
        <v>3</v>
      </c>
      <c r="D283" t="s">
        <v>43</v>
      </c>
      <c r="E283">
        <v>0.7</v>
      </c>
    </row>
    <row r="284" spans="1:5" x14ac:dyDescent="0.3">
      <c r="A284" t="s">
        <v>50</v>
      </c>
      <c r="B284" t="s">
        <v>51</v>
      </c>
      <c r="C284">
        <v>3</v>
      </c>
      <c r="D284" t="s">
        <v>44</v>
      </c>
      <c r="E284">
        <v>1.7</v>
      </c>
    </row>
    <row r="285" spans="1:5" x14ac:dyDescent="0.3">
      <c r="A285" t="s">
        <v>50</v>
      </c>
      <c r="B285" t="s">
        <v>51</v>
      </c>
      <c r="C285">
        <v>3</v>
      </c>
      <c r="D285" t="s">
        <v>45</v>
      </c>
      <c r="E285">
        <v>1.08</v>
      </c>
    </row>
    <row r="286" spans="1:5" x14ac:dyDescent="0.3">
      <c r="A286" t="s">
        <v>50</v>
      </c>
      <c r="B286" t="s">
        <v>51</v>
      </c>
      <c r="C286">
        <v>3</v>
      </c>
      <c r="D286" t="s">
        <v>46</v>
      </c>
      <c r="E286">
        <v>0.02</v>
      </c>
    </row>
    <row r="287" spans="1:5" x14ac:dyDescent="0.3">
      <c r="A287" t="s">
        <v>50</v>
      </c>
      <c r="B287" t="s">
        <v>51</v>
      </c>
      <c r="C287">
        <v>3</v>
      </c>
      <c r="D287" t="s">
        <v>47</v>
      </c>
      <c r="E287">
        <v>0.03</v>
      </c>
    </row>
    <row r="288" spans="1:5" x14ac:dyDescent="0.3">
      <c r="A288" t="s">
        <v>50</v>
      </c>
      <c r="B288" t="s">
        <v>51</v>
      </c>
      <c r="C288">
        <v>3</v>
      </c>
      <c r="D288" t="s">
        <v>48</v>
      </c>
      <c r="E288">
        <v>1.6E-2</v>
      </c>
    </row>
    <row r="289" spans="1:5" x14ac:dyDescent="0.3">
      <c r="A289" t="s">
        <v>50</v>
      </c>
      <c r="B289" t="s">
        <v>51</v>
      </c>
      <c r="C289">
        <v>3</v>
      </c>
      <c r="D289" t="s">
        <v>49</v>
      </c>
      <c r="E289">
        <v>7.2</v>
      </c>
    </row>
    <row r="290" spans="1:5" x14ac:dyDescent="0.3">
      <c r="A290" t="s">
        <v>27</v>
      </c>
      <c r="B290" t="s">
        <v>51</v>
      </c>
      <c r="C290">
        <v>1</v>
      </c>
      <c r="D290" t="s">
        <v>29</v>
      </c>
      <c r="E290">
        <v>1.7999999999999999E-2</v>
      </c>
    </row>
    <row r="291" spans="1:5" x14ac:dyDescent="0.3">
      <c r="A291" t="s">
        <v>27</v>
      </c>
      <c r="B291" t="s">
        <v>51</v>
      </c>
      <c r="C291">
        <v>1</v>
      </c>
      <c r="D291" t="s">
        <v>39</v>
      </c>
      <c r="E291">
        <v>1.07</v>
      </c>
    </row>
    <row r="292" spans="1:5" x14ac:dyDescent="0.3">
      <c r="A292" t="s">
        <v>27</v>
      </c>
      <c r="B292" t="s">
        <v>51</v>
      </c>
      <c r="C292">
        <v>1</v>
      </c>
      <c r="D292" t="s">
        <v>40</v>
      </c>
      <c r="E292">
        <v>3.7999999999999999E-2</v>
      </c>
    </row>
    <row r="293" spans="1:5" x14ac:dyDescent="0.3">
      <c r="A293" t="s">
        <v>27</v>
      </c>
      <c r="B293" t="s">
        <v>51</v>
      </c>
      <c r="C293">
        <v>1</v>
      </c>
      <c r="D293" t="s">
        <v>41</v>
      </c>
      <c r="E293">
        <v>0.01</v>
      </c>
    </row>
    <row r="294" spans="1:5" x14ac:dyDescent="0.3">
      <c r="A294" t="s">
        <v>27</v>
      </c>
      <c r="B294" t="s">
        <v>51</v>
      </c>
      <c r="C294">
        <v>1</v>
      </c>
      <c r="D294" t="s">
        <v>42</v>
      </c>
      <c r="E294">
        <v>2.21</v>
      </c>
    </row>
    <row r="295" spans="1:5" x14ac:dyDescent="0.3">
      <c r="A295" t="s">
        <v>27</v>
      </c>
      <c r="B295" t="s">
        <v>51</v>
      </c>
      <c r="C295">
        <v>1</v>
      </c>
      <c r="D295" t="s">
        <v>43</v>
      </c>
      <c r="E295">
        <v>0.8</v>
      </c>
    </row>
    <row r="296" spans="1:5" x14ac:dyDescent="0.3">
      <c r="A296" t="s">
        <v>27</v>
      </c>
      <c r="B296" t="s">
        <v>51</v>
      </c>
      <c r="C296">
        <v>1</v>
      </c>
      <c r="D296" t="s">
        <v>44</v>
      </c>
      <c r="E296">
        <v>2.2999999999999998</v>
      </c>
    </row>
    <row r="297" spans="1:5" x14ac:dyDescent="0.3">
      <c r="A297" t="s">
        <v>27</v>
      </c>
      <c r="B297" t="s">
        <v>51</v>
      </c>
      <c r="C297">
        <v>1</v>
      </c>
      <c r="D297" t="s">
        <v>45</v>
      </c>
      <c r="E297">
        <v>1.1599999999999999</v>
      </c>
    </row>
    <row r="298" spans="1:5" x14ac:dyDescent="0.3">
      <c r="A298" t="s">
        <v>27</v>
      </c>
      <c r="B298" t="s">
        <v>51</v>
      </c>
      <c r="C298">
        <v>1</v>
      </c>
      <c r="D298" t="s">
        <v>46</v>
      </c>
      <c r="E298">
        <v>0.03</v>
      </c>
    </row>
    <row r="299" spans="1:5" x14ac:dyDescent="0.3">
      <c r="A299" t="s">
        <v>27</v>
      </c>
      <c r="B299" t="s">
        <v>51</v>
      </c>
      <c r="C299">
        <v>1</v>
      </c>
      <c r="D299" t="s">
        <v>47</v>
      </c>
      <c r="E299">
        <v>0.04</v>
      </c>
    </row>
    <row r="300" spans="1:5" x14ac:dyDescent="0.3">
      <c r="A300" t="s">
        <v>27</v>
      </c>
      <c r="B300" t="s">
        <v>51</v>
      </c>
      <c r="C300">
        <v>1</v>
      </c>
      <c r="D300" t="s">
        <v>48</v>
      </c>
      <c r="E300">
        <v>8.0000000000000002E-3</v>
      </c>
    </row>
    <row r="301" spans="1:5" x14ac:dyDescent="0.3">
      <c r="A301" t="s">
        <v>27</v>
      </c>
      <c r="B301" t="s">
        <v>51</v>
      </c>
      <c r="C301">
        <v>1</v>
      </c>
      <c r="D301" t="s">
        <v>49</v>
      </c>
      <c r="E301">
        <v>5.9</v>
      </c>
    </row>
    <row r="302" spans="1:5" x14ac:dyDescent="0.3">
      <c r="A302" t="s">
        <v>27</v>
      </c>
      <c r="B302" t="s">
        <v>51</v>
      </c>
      <c r="C302">
        <v>2</v>
      </c>
      <c r="D302" t="s">
        <v>29</v>
      </c>
      <c r="E302">
        <v>1.7000000000000001E-2</v>
      </c>
    </row>
    <row r="303" spans="1:5" x14ac:dyDescent="0.3">
      <c r="A303" t="s">
        <v>27</v>
      </c>
      <c r="B303" t="s">
        <v>51</v>
      </c>
      <c r="C303">
        <v>2</v>
      </c>
      <c r="D303" t="s">
        <v>39</v>
      </c>
      <c r="E303">
        <v>0.78</v>
      </c>
    </row>
    <row r="304" spans="1:5" x14ac:dyDescent="0.3">
      <c r="A304" t="s">
        <v>27</v>
      </c>
      <c r="B304" t="s">
        <v>51</v>
      </c>
      <c r="C304">
        <v>2</v>
      </c>
      <c r="D304" t="s">
        <v>40</v>
      </c>
      <c r="E304">
        <v>4.1000000000000002E-2</v>
      </c>
    </row>
    <row r="305" spans="1:5" x14ac:dyDescent="0.3">
      <c r="A305" t="s">
        <v>27</v>
      </c>
      <c r="B305" t="s">
        <v>51</v>
      </c>
      <c r="C305">
        <v>2</v>
      </c>
      <c r="D305" t="s">
        <v>41</v>
      </c>
      <c r="E305">
        <v>0.01</v>
      </c>
    </row>
    <row r="306" spans="1:5" x14ac:dyDescent="0.3">
      <c r="A306" t="s">
        <v>27</v>
      </c>
      <c r="B306" t="s">
        <v>51</v>
      </c>
      <c r="C306">
        <v>2</v>
      </c>
      <c r="D306" t="s">
        <v>42</v>
      </c>
      <c r="E306">
        <v>1.1100000000000001</v>
      </c>
    </row>
    <row r="307" spans="1:5" x14ac:dyDescent="0.3">
      <c r="A307" t="s">
        <v>27</v>
      </c>
      <c r="B307" t="s">
        <v>51</v>
      </c>
      <c r="C307">
        <v>2</v>
      </c>
      <c r="D307" t="s">
        <v>43</v>
      </c>
      <c r="E307">
        <v>0.5</v>
      </c>
    </row>
    <row r="308" spans="1:5" x14ac:dyDescent="0.3">
      <c r="A308" t="s">
        <v>27</v>
      </c>
      <c r="B308" t="s">
        <v>51</v>
      </c>
      <c r="C308">
        <v>2</v>
      </c>
      <c r="D308" t="s">
        <v>44</v>
      </c>
      <c r="E308">
        <v>0.9</v>
      </c>
    </row>
    <row r="309" spans="1:5" x14ac:dyDescent="0.3">
      <c r="A309" t="s">
        <v>27</v>
      </c>
      <c r="B309" t="s">
        <v>51</v>
      </c>
      <c r="C309">
        <v>2</v>
      </c>
      <c r="D309" t="s">
        <v>45</v>
      </c>
      <c r="E309">
        <v>0.79</v>
      </c>
    </row>
    <row r="310" spans="1:5" x14ac:dyDescent="0.3">
      <c r="A310" t="s">
        <v>27</v>
      </c>
      <c r="B310" t="s">
        <v>51</v>
      </c>
      <c r="C310">
        <v>2</v>
      </c>
      <c r="D310" t="s">
        <v>46</v>
      </c>
      <c r="E310">
        <v>0.02</v>
      </c>
    </row>
    <row r="311" spans="1:5" x14ac:dyDescent="0.3">
      <c r="A311" t="s">
        <v>27</v>
      </c>
      <c r="B311" t="s">
        <v>51</v>
      </c>
      <c r="C311">
        <v>2</v>
      </c>
      <c r="D311" t="s">
        <v>47</v>
      </c>
      <c r="E311">
        <v>0.03</v>
      </c>
    </row>
    <row r="312" spans="1:5" x14ac:dyDescent="0.3">
      <c r="A312" t="s">
        <v>27</v>
      </c>
      <c r="B312" t="s">
        <v>51</v>
      </c>
      <c r="C312">
        <v>2</v>
      </c>
      <c r="D312" t="s">
        <v>48</v>
      </c>
      <c r="E312">
        <v>5.0000000000000001E-3</v>
      </c>
    </row>
    <row r="313" spans="1:5" x14ac:dyDescent="0.3">
      <c r="A313" t="s">
        <v>27</v>
      </c>
      <c r="B313" t="s">
        <v>51</v>
      </c>
      <c r="C313">
        <v>2</v>
      </c>
      <c r="D313" t="s">
        <v>49</v>
      </c>
      <c r="E313">
        <v>4.0999999999999996</v>
      </c>
    </row>
    <row r="314" spans="1:5" x14ac:dyDescent="0.3">
      <c r="A314" t="s">
        <v>27</v>
      </c>
      <c r="B314" t="s">
        <v>51</v>
      </c>
      <c r="C314">
        <v>3</v>
      </c>
      <c r="D314" t="s">
        <v>29</v>
      </c>
      <c r="E314">
        <v>1.7000000000000001E-2</v>
      </c>
    </row>
    <row r="315" spans="1:5" x14ac:dyDescent="0.3">
      <c r="A315" t="s">
        <v>27</v>
      </c>
      <c r="B315" t="s">
        <v>51</v>
      </c>
      <c r="C315">
        <v>3</v>
      </c>
      <c r="D315" t="s">
        <v>39</v>
      </c>
      <c r="E315">
        <v>0.74</v>
      </c>
    </row>
    <row r="316" spans="1:5" x14ac:dyDescent="0.3">
      <c r="A316" t="s">
        <v>27</v>
      </c>
      <c r="B316" t="s">
        <v>51</v>
      </c>
      <c r="C316">
        <v>3</v>
      </c>
      <c r="D316" t="s">
        <v>40</v>
      </c>
      <c r="E316">
        <v>3.2000000000000001E-2</v>
      </c>
    </row>
    <row r="317" spans="1:5" x14ac:dyDescent="0.3">
      <c r="A317" t="s">
        <v>27</v>
      </c>
      <c r="B317" t="s">
        <v>51</v>
      </c>
      <c r="C317">
        <v>3</v>
      </c>
      <c r="D317" t="s">
        <v>41</v>
      </c>
      <c r="E317">
        <v>0.01</v>
      </c>
    </row>
    <row r="318" spans="1:5" x14ac:dyDescent="0.3">
      <c r="A318" t="s">
        <v>27</v>
      </c>
      <c r="B318" t="s">
        <v>51</v>
      </c>
      <c r="C318">
        <v>3</v>
      </c>
      <c r="D318" t="s">
        <v>42</v>
      </c>
      <c r="E318">
        <v>1.21</v>
      </c>
    </row>
    <row r="319" spans="1:5" x14ac:dyDescent="0.3">
      <c r="A319" t="s">
        <v>27</v>
      </c>
      <c r="B319" t="s">
        <v>51</v>
      </c>
      <c r="C319">
        <v>3</v>
      </c>
      <c r="D319" t="s">
        <v>43</v>
      </c>
      <c r="E319">
        <v>0.5</v>
      </c>
    </row>
    <row r="320" spans="1:5" x14ac:dyDescent="0.3">
      <c r="A320" t="s">
        <v>27</v>
      </c>
      <c r="B320" t="s">
        <v>51</v>
      </c>
      <c r="C320">
        <v>3</v>
      </c>
      <c r="D320" t="s">
        <v>44</v>
      </c>
      <c r="E320">
        <v>1</v>
      </c>
    </row>
    <row r="321" spans="1:5" x14ac:dyDescent="0.3">
      <c r="A321" t="s">
        <v>27</v>
      </c>
      <c r="B321" t="s">
        <v>51</v>
      </c>
      <c r="C321">
        <v>3</v>
      </c>
      <c r="D321" t="s">
        <v>45</v>
      </c>
      <c r="E321">
        <v>0.73</v>
      </c>
    </row>
    <row r="322" spans="1:5" x14ac:dyDescent="0.3">
      <c r="A322" t="s">
        <v>27</v>
      </c>
      <c r="B322" t="s">
        <v>51</v>
      </c>
      <c r="C322">
        <v>3</v>
      </c>
      <c r="D322" t="s">
        <v>46</v>
      </c>
      <c r="E322">
        <v>0.02</v>
      </c>
    </row>
    <row r="323" spans="1:5" x14ac:dyDescent="0.3">
      <c r="A323" t="s">
        <v>27</v>
      </c>
      <c r="B323" t="s">
        <v>51</v>
      </c>
      <c r="C323">
        <v>3</v>
      </c>
      <c r="D323" t="s">
        <v>47</v>
      </c>
      <c r="E323">
        <v>0.03</v>
      </c>
    </row>
    <row r="324" spans="1:5" x14ac:dyDescent="0.3">
      <c r="A324" t="s">
        <v>27</v>
      </c>
      <c r="B324" t="s">
        <v>51</v>
      </c>
      <c r="C324">
        <v>3</v>
      </c>
      <c r="D324" t="s">
        <v>48</v>
      </c>
      <c r="E324">
        <v>5.0000000000000001E-3</v>
      </c>
    </row>
    <row r="325" spans="1:5" x14ac:dyDescent="0.3">
      <c r="A325" t="s">
        <v>27</v>
      </c>
      <c r="B325" t="s">
        <v>51</v>
      </c>
      <c r="C325">
        <v>3</v>
      </c>
      <c r="D325" t="s">
        <v>49</v>
      </c>
      <c r="E325">
        <v>3.9</v>
      </c>
    </row>
    <row r="326" spans="1:5" x14ac:dyDescent="0.3">
      <c r="A326" t="s">
        <v>27</v>
      </c>
      <c r="B326" t="s">
        <v>52</v>
      </c>
      <c r="C326">
        <v>1</v>
      </c>
      <c r="D326" t="s">
        <v>29</v>
      </c>
      <c r="E326">
        <v>3.6999999999999998E-2</v>
      </c>
    </row>
    <row r="327" spans="1:5" x14ac:dyDescent="0.3">
      <c r="A327" t="s">
        <v>27</v>
      </c>
      <c r="B327" t="s">
        <v>52</v>
      </c>
      <c r="C327">
        <v>1</v>
      </c>
      <c r="D327" t="s">
        <v>39</v>
      </c>
      <c r="E327">
        <v>3.96</v>
      </c>
    </row>
    <row r="328" spans="1:5" x14ac:dyDescent="0.3">
      <c r="A328" t="s">
        <v>27</v>
      </c>
      <c r="B328" t="s">
        <v>52</v>
      </c>
      <c r="C328">
        <v>1</v>
      </c>
      <c r="D328" t="s">
        <v>40</v>
      </c>
      <c r="E328">
        <v>0.115</v>
      </c>
    </row>
    <row r="329" spans="1:5" x14ac:dyDescent="0.3">
      <c r="A329" t="s">
        <v>27</v>
      </c>
      <c r="B329" t="s">
        <v>52</v>
      </c>
      <c r="C329">
        <v>1</v>
      </c>
      <c r="D329" t="s">
        <v>41</v>
      </c>
      <c r="E329">
        <v>0.02</v>
      </c>
    </row>
    <row r="330" spans="1:5" x14ac:dyDescent="0.3">
      <c r="A330" t="s">
        <v>27</v>
      </c>
      <c r="B330" t="s">
        <v>52</v>
      </c>
      <c r="C330">
        <v>1</v>
      </c>
      <c r="D330" t="s">
        <v>42</v>
      </c>
      <c r="E330">
        <v>4.34</v>
      </c>
    </row>
    <row r="331" spans="1:5" x14ac:dyDescent="0.3">
      <c r="A331" t="s">
        <v>27</v>
      </c>
      <c r="B331" t="s">
        <v>52</v>
      </c>
      <c r="C331">
        <v>1</v>
      </c>
      <c r="D331" t="s">
        <v>43</v>
      </c>
      <c r="E331">
        <v>2.9</v>
      </c>
    </row>
    <row r="332" spans="1:5" x14ac:dyDescent="0.3">
      <c r="A332" t="s">
        <v>27</v>
      </c>
      <c r="B332" t="s">
        <v>52</v>
      </c>
      <c r="C332">
        <v>1</v>
      </c>
      <c r="D332" t="s">
        <v>44</v>
      </c>
      <c r="E332">
        <v>4.8</v>
      </c>
    </row>
    <row r="333" spans="1:5" x14ac:dyDescent="0.3">
      <c r="A333" t="s">
        <v>27</v>
      </c>
      <c r="B333" t="s">
        <v>52</v>
      </c>
      <c r="C333">
        <v>1</v>
      </c>
      <c r="D333" t="s">
        <v>45</v>
      </c>
      <c r="E333">
        <v>3.68</v>
      </c>
    </row>
    <row r="334" spans="1:5" x14ac:dyDescent="0.3">
      <c r="A334" t="s">
        <v>27</v>
      </c>
      <c r="B334" t="s">
        <v>52</v>
      </c>
      <c r="C334">
        <v>1</v>
      </c>
      <c r="D334" t="s">
        <v>46</v>
      </c>
      <c r="E334">
        <v>0.12</v>
      </c>
    </row>
    <row r="335" spans="1:5" x14ac:dyDescent="0.3">
      <c r="A335" t="s">
        <v>27</v>
      </c>
      <c r="B335" t="s">
        <v>52</v>
      </c>
      <c r="C335">
        <v>1</v>
      </c>
      <c r="D335" t="s">
        <v>47</v>
      </c>
      <c r="E335">
        <v>0.15</v>
      </c>
    </row>
    <row r="336" spans="1:5" x14ac:dyDescent="0.3">
      <c r="A336" t="s">
        <v>27</v>
      </c>
      <c r="B336" t="s">
        <v>52</v>
      </c>
      <c r="C336">
        <v>1</v>
      </c>
      <c r="D336" t="s">
        <v>48</v>
      </c>
      <c r="E336">
        <v>0.20699999999999999</v>
      </c>
    </row>
    <row r="337" spans="1:5" x14ac:dyDescent="0.3">
      <c r="A337" t="s">
        <v>27</v>
      </c>
      <c r="B337" t="s">
        <v>52</v>
      </c>
      <c r="C337">
        <v>1</v>
      </c>
      <c r="D337" t="s">
        <v>49</v>
      </c>
      <c r="E337">
        <v>16.600000000000001</v>
      </c>
    </row>
    <row r="338" spans="1:5" x14ac:dyDescent="0.3">
      <c r="A338" t="s">
        <v>27</v>
      </c>
      <c r="B338" t="s">
        <v>52</v>
      </c>
      <c r="C338">
        <v>2</v>
      </c>
      <c r="D338" t="s">
        <v>29</v>
      </c>
      <c r="E338">
        <v>4.4999999999999998E-2</v>
      </c>
    </row>
    <row r="339" spans="1:5" x14ac:dyDescent="0.3">
      <c r="A339" t="s">
        <v>27</v>
      </c>
      <c r="B339" t="s">
        <v>52</v>
      </c>
      <c r="C339">
        <v>2</v>
      </c>
      <c r="D339" t="s">
        <v>39</v>
      </c>
      <c r="E339">
        <v>3.59</v>
      </c>
    </row>
    <row r="340" spans="1:5" x14ac:dyDescent="0.3">
      <c r="A340" t="s">
        <v>27</v>
      </c>
      <c r="B340" t="s">
        <v>52</v>
      </c>
      <c r="C340">
        <v>2</v>
      </c>
      <c r="D340" t="s">
        <v>40</v>
      </c>
      <c r="E340">
        <v>0.13</v>
      </c>
    </row>
    <row r="341" spans="1:5" x14ac:dyDescent="0.3">
      <c r="A341" t="s">
        <v>27</v>
      </c>
      <c r="B341" t="s">
        <v>52</v>
      </c>
      <c r="C341">
        <v>2</v>
      </c>
      <c r="D341" t="s">
        <v>41</v>
      </c>
      <c r="E341">
        <v>0.03</v>
      </c>
    </row>
    <row r="342" spans="1:5" x14ac:dyDescent="0.3">
      <c r="A342" t="s">
        <v>27</v>
      </c>
      <c r="B342" t="s">
        <v>52</v>
      </c>
      <c r="C342">
        <v>2</v>
      </c>
      <c r="D342" t="s">
        <v>42</v>
      </c>
      <c r="E342">
        <v>4.46</v>
      </c>
    </row>
    <row r="343" spans="1:5" x14ac:dyDescent="0.3">
      <c r="A343" t="s">
        <v>27</v>
      </c>
      <c r="B343" t="s">
        <v>52</v>
      </c>
      <c r="C343">
        <v>2</v>
      </c>
      <c r="D343" t="s">
        <v>43</v>
      </c>
      <c r="E343">
        <v>3.1</v>
      </c>
    </row>
    <row r="344" spans="1:5" x14ac:dyDescent="0.3">
      <c r="A344" t="s">
        <v>27</v>
      </c>
      <c r="B344" t="s">
        <v>52</v>
      </c>
      <c r="C344">
        <v>2</v>
      </c>
      <c r="D344" t="s">
        <v>44</v>
      </c>
      <c r="E344">
        <v>5.3</v>
      </c>
    </row>
    <row r="345" spans="1:5" x14ac:dyDescent="0.3">
      <c r="A345" t="s">
        <v>27</v>
      </c>
      <c r="B345" t="s">
        <v>52</v>
      </c>
      <c r="C345">
        <v>2</v>
      </c>
      <c r="D345" t="s">
        <v>45</v>
      </c>
      <c r="E345">
        <v>3.44</v>
      </c>
    </row>
    <row r="346" spans="1:5" x14ac:dyDescent="0.3">
      <c r="A346" t="s">
        <v>27</v>
      </c>
      <c r="B346" t="s">
        <v>52</v>
      </c>
      <c r="C346">
        <v>2</v>
      </c>
      <c r="D346" t="s">
        <v>46</v>
      </c>
      <c r="E346">
        <v>7.0000000000000007E-2</v>
      </c>
    </row>
    <row r="347" spans="1:5" x14ac:dyDescent="0.3">
      <c r="A347" t="s">
        <v>27</v>
      </c>
      <c r="B347" t="s">
        <v>52</v>
      </c>
      <c r="C347">
        <v>2</v>
      </c>
      <c r="D347" t="s">
        <v>47</v>
      </c>
      <c r="E347">
        <v>0.12</v>
      </c>
    </row>
    <row r="348" spans="1:5" x14ac:dyDescent="0.3">
      <c r="A348" t="s">
        <v>27</v>
      </c>
      <c r="B348" t="s">
        <v>52</v>
      </c>
      <c r="C348">
        <v>2</v>
      </c>
      <c r="D348" t="s">
        <v>48</v>
      </c>
      <c r="E348">
        <v>7.0000000000000007E-2</v>
      </c>
    </row>
    <row r="349" spans="1:5" x14ac:dyDescent="0.3">
      <c r="A349" t="s">
        <v>27</v>
      </c>
      <c r="B349" t="s">
        <v>52</v>
      </c>
      <c r="C349">
        <v>2</v>
      </c>
      <c r="D349" t="s">
        <v>49</v>
      </c>
      <c r="E349">
        <v>17.600000000000001</v>
      </c>
    </row>
    <row r="350" spans="1:5" x14ac:dyDescent="0.3">
      <c r="A350" t="s">
        <v>27</v>
      </c>
      <c r="B350" t="s">
        <v>52</v>
      </c>
      <c r="C350">
        <v>3</v>
      </c>
      <c r="D350" t="s">
        <v>29</v>
      </c>
      <c r="E350">
        <v>4.2999999999999997E-2</v>
      </c>
    </row>
    <row r="351" spans="1:5" x14ac:dyDescent="0.3">
      <c r="A351" t="s">
        <v>27</v>
      </c>
      <c r="B351" t="s">
        <v>52</v>
      </c>
      <c r="C351">
        <v>3</v>
      </c>
      <c r="D351" t="s">
        <v>39</v>
      </c>
      <c r="E351">
        <v>3.24</v>
      </c>
    </row>
    <row r="352" spans="1:5" x14ac:dyDescent="0.3">
      <c r="A352" t="s">
        <v>27</v>
      </c>
      <c r="B352" t="s">
        <v>52</v>
      </c>
      <c r="C352">
        <v>3</v>
      </c>
      <c r="D352" t="s">
        <v>40</v>
      </c>
      <c r="E352">
        <v>0.13800000000000001</v>
      </c>
    </row>
    <row r="353" spans="1:5" x14ac:dyDescent="0.3">
      <c r="A353" t="s">
        <v>27</v>
      </c>
      <c r="B353" t="s">
        <v>52</v>
      </c>
      <c r="C353">
        <v>3</v>
      </c>
      <c r="D353" t="s">
        <v>41</v>
      </c>
      <c r="E353">
        <v>0.03</v>
      </c>
    </row>
    <row r="354" spans="1:5" x14ac:dyDescent="0.3">
      <c r="A354" t="s">
        <v>27</v>
      </c>
      <c r="B354" t="s">
        <v>52</v>
      </c>
      <c r="C354">
        <v>3</v>
      </c>
      <c r="D354" t="s">
        <v>42</v>
      </c>
      <c r="E354">
        <v>5.24</v>
      </c>
    </row>
    <row r="355" spans="1:5" x14ac:dyDescent="0.3">
      <c r="A355" t="s">
        <v>27</v>
      </c>
      <c r="B355" t="s">
        <v>52</v>
      </c>
      <c r="C355">
        <v>3</v>
      </c>
      <c r="D355" t="s">
        <v>43</v>
      </c>
      <c r="E355">
        <v>3.3</v>
      </c>
    </row>
    <row r="356" spans="1:5" x14ac:dyDescent="0.3">
      <c r="A356" t="s">
        <v>27</v>
      </c>
      <c r="B356" t="s">
        <v>52</v>
      </c>
      <c r="C356">
        <v>3</v>
      </c>
      <c r="D356" t="s">
        <v>44</v>
      </c>
      <c r="E356">
        <v>5</v>
      </c>
    </row>
    <row r="357" spans="1:5" x14ac:dyDescent="0.3">
      <c r="A357" t="s">
        <v>27</v>
      </c>
      <c r="B357" t="s">
        <v>52</v>
      </c>
      <c r="C357">
        <v>3</v>
      </c>
      <c r="D357" t="s">
        <v>45</v>
      </c>
      <c r="E357">
        <v>3.04</v>
      </c>
    </row>
    <row r="358" spans="1:5" x14ac:dyDescent="0.3">
      <c r="A358" t="s">
        <v>27</v>
      </c>
      <c r="B358" t="s">
        <v>52</v>
      </c>
      <c r="C358">
        <v>3</v>
      </c>
      <c r="D358" t="s">
        <v>46</v>
      </c>
      <c r="E358">
        <v>7.0000000000000007E-2</v>
      </c>
    </row>
    <row r="359" spans="1:5" x14ac:dyDescent="0.3">
      <c r="A359" t="s">
        <v>27</v>
      </c>
      <c r="B359" t="s">
        <v>52</v>
      </c>
      <c r="C359">
        <v>3</v>
      </c>
      <c r="D359" t="s">
        <v>47</v>
      </c>
      <c r="E359">
        <v>0.12</v>
      </c>
    </row>
    <row r="360" spans="1:5" x14ac:dyDescent="0.3">
      <c r="A360" t="s">
        <v>27</v>
      </c>
      <c r="B360" t="s">
        <v>52</v>
      </c>
      <c r="C360">
        <v>3</v>
      </c>
      <c r="D360" t="s">
        <v>48</v>
      </c>
      <c r="E360">
        <v>2.9000000000000001E-2</v>
      </c>
    </row>
    <row r="361" spans="1:5" x14ac:dyDescent="0.3">
      <c r="A361" t="s">
        <v>27</v>
      </c>
      <c r="B361" t="s">
        <v>52</v>
      </c>
      <c r="C361">
        <v>3</v>
      </c>
      <c r="D361" t="s">
        <v>49</v>
      </c>
      <c r="E361">
        <v>17.399999999999999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91F44-7B82-40BE-8E21-B93DB825227E}">
  <dimension ref="A1:E1021"/>
  <sheetViews>
    <sheetView zoomScale="80" zoomScaleNormal="80" workbookViewId="0">
      <selection sqref="A1:XFD1"/>
    </sheetView>
  </sheetViews>
  <sheetFormatPr defaultRowHeight="14.4" x14ac:dyDescent="0.3"/>
  <cols>
    <col min="1" max="1" width="10.88671875" customWidth="1"/>
    <col min="2" max="2" width="13" customWidth="1"/>
    <col min="4" max="5" width="11.5546875" customWidth="1"/>
  </cols>
  <sheetData>
    <row r="1" spans="1:5" s="2" customFormat="1" x14ac:dyDescent="0.3">
      <c r="A1" s="2" t="s">
        <v>22</v>
      </c>
      <c r="B1" s="2" t="s">
        <v>23</v>
      </c>
      <c r="C1" s="2" t="s">
        <v>24</v>
      </c>
      <c r="D1" s="2" t="s">
        <v>25</v>
      </c>
      <c r="E1" s="2" t="s">
        <v>26</v>
      </c>
    </row>
    <row r="2" spans="1:5" x14ac:dyDescent="0.3">
      <c r="A2" t="s">
        <v>132</v>
      </c>
      <c r="B2" t="s">
        <v>130</v>
      </c>
      <c r="C2">
        <v>1</v>
      </c>
      <c r="D2" t="s">
        <v>54</v>
      </c>
      <c r="E2">
        <v>5620</v>
      </c>
    </row>
    <row r="3" spans="1:5" x14ac:dyDescent="0.3">
      <c r="A3" t="s">
        <v>132</v>
      </c>
      <c r="B3" t="s">
        <v>130</v>
      </c>
      <c r="C3">
        <v>1</v>
      </c>
      <c r="D3" t="s">
        <v>55</v>
      </c>
      <c r="E3">
        <v>5</v>
      </c>
    </row>
    <row r="4" spans="1:5" x14ac:dyDescent="0.3">
      <c r="A4" t="s">
        <v>132</v>
      </c>
      <c r="B4" t="s">
        <v>130</v>
      </c>
      <c r="C4">
        <v>1</v>
      </c>
      <c r="D4" t="s">
        <v>56</v>
      </c>
      <c r="E4">
        <v>167</v>
      </c>
    </row>
    <row r="5" spans="1:5" x14ac:dyDescent="0.3">
      <c r="A5" t="s">
        <v>132</v>
      </c>
      <c r="B5" t="s">
        <v>130</v>
      </c>
      <c r="C5">
        <v>1</v>
      </c>
      <c r="D5" t="s">
        <v>57</v>
      </c>
      <c r="E5">
        <v>8.4000000000000005E-2</v>
      </c>
    </row>
    <row r="6" spans="1:5" x14ac:dyDescent="0.3">
      <c r="A6" t="s">
        <v>132</v>
      </c>
      <c r="B6" t="s">
        <v>130</v>
      </c>
      <c r="C6">
        <v>1</v>
      </c>
      <c r="D6" t="s">
        <v>58</v>
      </c>
      <c r="E6">
        <v>11100</v>
      </c>
    </row>
    <row r="7" spans="1:5" x14ac:dyDescent="0.3">
      <c r="A7" t="s">
        <v>132</v>
      </c>
      <c r="B7" t="s">
        <v>130</v>
      </c>
      <c r="C7">
        <v>1</v>
      </c>
      <c r="D7" t="s">
        <v>59</v>
      </c>
      <c r="E7">
        <v>27.3</v>
      </c>
    </row>
    <row r="8" spans="1:5" x14ac:dyDescent="0.3">
      <c r="A8" t="s">
        <v>132</v>
      </c>
      <c r="B8" t="s">
        <v>130</v>
      </c>
      <c r="C8">
        <v>1</v>
      </c>
      <c r="D8" t="s">
        <v>60</v>
      </c>
      <c r="E8">
        <v>9.69</v>
      </c>
    </row>
    <row r="9" spans="1:5" x14ac:dyDescent="0.3">
      <c r="A9" t="s">
        <v>132</v>
      </c>
      <c r="B9" t="s">
        <v>130</v>
      </c>
      <c r="C9">
        <v>1</v>
      </c>
      <c r="D9" t="s">
        <v>61</v>
      </c>
      <c r="E9">
        <v>0.377</v>
      </c>
    </row>
    <row r="10" spans="1:5" x14ac:dyDescent="0.3">
      <c r="A10" t="s">
        <v>132</v>
      </c>
      <c r="B10" t="s">
        <v>130</v>
      </c>
      <c r="C10">
        <v>1</v>
      </c>
      <c r="D10" t="s">
        <v>62</v>
      </c>
      <c r="E10">
        <v>24700</v>
      </c>
    </row>
    <row r="11" spans="1:5" x14ac:dyDescent="0.3">
      <c r="A11" t="s">
        <v>132</v>
      </c>
      <c r="B11" t="s">
        <v>130</v>
      </c>
      <c r="C11">
        <v>1</v>
      </c>
      <c r="D11" t="s">
        <v>63</v>
      </c>
      <c r="E11">
        <v>2.5299999999999998</v>
      </c>
    </row>
    <row r="12" spans="1:5" x14ac:dyDescent="0.3">
      <c r="A12" t="s">
        <v>132</v>
      </c>
      <c r="B12" t="s">
        <v>130</v>
      </c>
      <c r="C12">
        <v>1</v>
      </c>
      <c r="D12" t="s">
        <v>64</v>
      </c>
      <c r="E12">
        <v>973</v>
      </c>
    </row>
    <row r="13" spans="1:5" x14ac:dyDescent="0.3">
      <c r="A13" t="s">
        <v>132</v>
      </c>
      <c r="B13" t="s">
        <v>130</v>
      </c>
      <c r="C13">
        <v>1</v>
      </c>
      <c r="D13" t="s">
        <v>65</v>
      </c>
      <c r="E13">
        <v>12.2</v>
      </c>
    </row>
    <row r="14" spans="1:5" x14ac:dyDescent="0.3">
      <c r="A14" t="s">
        <v>132</v>
      </c>
      <c r="B14" t="s">
        <v>130</v>
      </c>
      <c r="C14">
        <v>1</v>
      </c>
      <c r="D14" t="s">
        <v>66</v>
      </c>
      <c r="E14">
        <v>10.6</v>
      </c>
    </row>
    <row r="15" spans="1:5" x14ac:dyDescent="0.3">
      <c r="A15" t="s">
        <v>132</v>
      </c>
      <c r="B15" t="s">
        <v>130</v>
      </c>
      <c r="C15">
        <v>1</v>
      </c>
      <c r="D15" t="s">
        <v>67</v>
      </c>
      <c r="E15">
        <v>5320</v>
      </c>
    </row>
    <row r="16" spans="1:5" x14ac:dyDescent="0.3">
      <c r="A16" t="s">
        <v>132</v>
      </c>
      <c r="B16" t="s">
        <v>130</v>
      </c>
      <c r="C16">
        <v>1</v>
      </c>
      <c r="D16" t="s">
        <v>68</v>
      </c>
      <c r="E16">
        <v>2070</v>
      </c>
    </row>
    <row r="17" spans="1:5" x14ac:dyDescent="0.3">
      <c r="A17" t="s">
        <v>132</v>
      </c>
      <c r="B17" t="s">
        <v>130</v>
      </c>
      <c r="C17">
        <v>1</v>
      </c>
      <c r="D17" t="s">
        <v>69</v>
      </c>
      <c r="E17">
        <v>0.4</v>
      </c>
    </row>
    <row r="18" spans="1:5" x14ac:dyDescent="0.3">
      <c r="A18" t="s">
        <v>132</v>
      </c>
      <c r="B18" t="s">
        <v>130</v>
      </c>
      <c r="C18">
        <v>1</v>
      </c>
      <c r="D18" t="s">
        <v>70</v>
      </c>
      <c r="E18">
        <v>143</v>
      </c>
    </row>
    <row r="19" spans="1:5" x14ac:dyDescent="0.3">
      <c r="A19" t="s">
        <v>132</v>
      </c>
      <c r="B19" t="s">
        <v>130</v>
      </c>
      <c r="C19">
        <v>1</v>
      </c>
      <c r="D19" t="s">
        <v>71</v>
      </c>
      <c r="E19">
        <v>0.05</v>
      </c>
    </row>
    <row r="20" spans="1:5" x14ac:dyDescent="0.3">
      <c r="A20" t="s">
        <v>132</v>
      </c>
      <c r="B20" t="s">
        <v>130</v>
      </c>
      <c r="C20">
        <v>1</v>
      </c>
      <c r="D20" t="s">
        <v>72</v>
      </c>
      <c r="E20">
        <v>816</v>
      </c>
    </row>
    <row r="21" spans="1:5" x14ac:dyDescent="0.3">
      <c r="A21" t="s">
        <v>132</v>
      </c>
      <c r="B21" t="s">
        <v>130</v>
      </c>
      <c r="C21">
        <v>1</v>
      </c>
      <c r="D21" t="s">
        <v>73</v>
      </c>
      <c r="E21">
        <v>0.02</v>
      </c>
    </row>
    <row r="22" spans="1:5" x14ac:dyDescent="0.3">
      <c r="A22" t="s">
        <v>132</v>
      </c>
      <c r="B22" t="s">
        <v>130</v>
      </c>
      <c r="C22">
        <v>1</v>
      </c>
      <c r="D22" t="s">
        <v>74</v>
      </c>
      <c r="E22">
        <v>0.01</v>
      </c>
    </row>
    <row r="23" spans="1:5" x14ac:dyDescent="0.3">
      <c r="A23" t="s">
        <v>132</v>
      </c>
      <c r="B23" t="s">
        <v>130</v>
      </c>
      <c r="C23">
        <v>1</v>
      </c>
      <c r="D23" t="s">
        <v>75</v>
      </c>
      <c r="E23">
        <v>7.89</v>
      </c>
    </row>
    <row r="24" spans="1:5" x14ac:dyDescent="0.3">
      <c r="A24" t="s">
        <v>132</v>
      </c>
      <c r="B24" t="s">
        <v>130</v>
      </c>
      <c r="C24">
        <v>1</v>
      </c>
      <c r="D24" t="s">
        <v>76</v>
      </c>
      <c r="E24">
        <v>2E-3</v>
      </c>
    </row>
    <row r="25" spans="1:5" x14ac:dyDescent="0.3">
      <c r="A25" t="s">
        <v>132</v>
      </c>
      <c r="B25" t="s">
        <v>130</v>
      </c>
      <c r="C25">
        <v>1</v>
      </c>
      <c r="D25" t="s">
        <v>77</v>
      </c>
      <c r="E25">
        <v>0.1</v>
      </c>
    </row>
    <row r="26" spans="1:5" x14ac:dyDescent="0.3">
      <c r="A26" t="s">
        <v>132</v>
      </c>
      <c r="B26" t="s">
        <v>130</v>
      </c>
      <c r="C26">
        <v>1</v>
      </c>
      <c r="D26" t="s">
        <v>78</v>
      </c>
      <c r="E26">
        <v>49.1</v>
      </c>
    </row>
    <row r="27" spans="1:5" x14ac:dyDescent="0.3">
      <c r="A27" t="s">
        <v>132</v>
      </c>
      <c r="B27" t="s">
        <v>130</v>
      </c>
      <c r="C27">
        <v>1</v>
      </c>
      <c r="D27" t="s">
        <v>79</v>
      </c>
      <c r="E27">
        <v>3</v>
      </c>
    </row>
    <row r="28" spans="1:5" x14ac:dyDescent="0.3">
      <c r="A28" t="s">
        <v>132</v>
      </c>
      <c r="B28" t="s">
        <v>130</v>
      </c>
      <c r="C28">
        <v>1</v>
      </c>
      <c r="D28" t="s">
        <v>80</v>
      </c>
      <c r="E28">
        <v>0.71299999999999997</v>
      </c>
    </row>
    <row r="29" spans="1:5" x14ac:dyDescent="0.3">
      <c r="A29" t="s">
        <v>132</v>
      </c>
      <c r="B29" t="s">
        <v>130</v>
      </c>
      <c r="C29">
        <v>1</v>
      </c>
      <c r="D29" t="s">
        <v>81</v>
      </c>
      <c r="E29">
        <v>17.399999999999999</v>
      </c>
    </row>
    <row r="30" spans="1:5" x14ac:dyDescent="0.3">
      <c r="A30" t="s">
        <v>132</v>
      </c>
      <c r="B30" t="s">
        <v>130</v>
      </c>
      <c r="C30">
        <v>1</v>
      </c>
      <c r="D30" t="s">
        <v>82</v>
      </c>
      <c r="E30">
        <v>0.02</v>
      </c>
    </row>
    <row r="31" spans="1:5" x14ac:dyDescent="0.3">
      <c r="A31" t="s">
        <v>132</v>
      </c>
      <c r="B31" t="s">
        <v>130</v>
      </c>
      <c r="C31">
        <v>1</v>
      </c>
      <c r="D31" t="s">
        <v>83</v>
      </c>
      <c r="E31">
        <v>9.81</v>
      </c>
    </row>
    <row r="32" spans="1:5" x14ac:dyDescent="0.3">
      <c r="A32" t="s">
        <v>132</v>
      </c>
      <c r="B32" t="s">
        <v>130</v>
      </c>
      <c r="C32">
        <v>1</v>
      </c>
      <c r="D32" t="s">
        <v>84</v>
      </c>
      <c r="E32">
        <v>1</v>
      </c>
    </row>
    <row r="33" spans="1:5" x14ac:dyDescent="0.3">
      <c r="A33" t="s">
        <v>132</v>
      </c>
      <c r="B33" t="s">
        <v>130</v>
      </c>
      <c r="C33">
        <v>1</v>
      </c>
      <c r="D33" t="s">
        <v>85</v>
      </c>
      <c r="E33">
        <v>2.67</v>
      </c>
    </row>
    <row r="34" spans="1:5" x14ac:dyDescent="0.3">
      <c r="A34" t="s">
        <v>132</v>
      </c>
      <c r="B34" t="s">
        <v>130</v>
      </c>
      <c r="C34">
        <v>1</v>
      </c>
      <c r="D34" t="s">
        <v>86</v>
      </c>
      <c r="E34">
        <v>0.19</v>
      </c>
    </row>
    <row r="35" spans="1:5" x14ac:dyDescent="0.3">
      <c r="A35" t="s">
        <v>132</v>
      </c>
      <c r="B35" t="s">
        <v>130</v>
      </c>
      <c r="C35">
        <v>1</v>
      </c>
      <c r="D35" t="s">
        <v>87</v>
      </c>
      <c r="E35">
        <v>7.0000000000000007E-2</v>
      </c>
    </row>
    <row r="36" spans="1:5" x14ac:dyDescent="0.3">
      <c r="A36" t="s">
        <v>132</v>
      </c>
      <c r="B36" t="s">
        <v>130</v>
      </c>
      <c r="C36">
        <v>2</v>
      </c>
      <c r="D36" t="s">
        <v>54</v>
      </c>
      <c r="E36">
        <v>6270</v>
      </c>
    </row>
    <row r="37" spans="1:5" x14ac:dyDescent="0.3">
      <c r="A37" t="s">
        <v>132</v>
      </c>
      <c r="B37" t="s">
        <v>130</v>
      </c>
      <c r="C37">
        <v>2</v>
      </c>
      <c r="D37" t="s">
        <v>55</v>
      </c>
      <c r="E37">
        <v>5</v>
      </c>
    </row>
    <row r="38" spans="1:5" x14ac:dyDescent="0.3">
      <c r="A38" t="s">
        <v>132</v>
      </c>
      <c r="B38" t="s">
        <v>130</v>
      </c>
      <c r="C38">
        <v>2</v>
      </c>
      <c r="D38" t="s">
        <v>56</v>
      </c>
      <c r="E38">
        <v>218</v>
      </c>
    </row>
    <row r="39" spans="1:5" x14ac:dyDescent="0.3">
      <c r="A39" t="s">
        <v>132</v>
      </c>
      <c r="B39" t="s">
        <v>130</v>
      </c>
      <c r="C39">
        <v>2</v>
      </c>
      <c r="D39" t="s">
        <v>57</v>
      </c>
      <c r="E39">
        <v>8.8999999999999996E-2</v>
      </c>
    </row>
    <row r="40" spans="1:5" x14ac:dyDescent="0.3">
      <c r="A40" t="s">
        <v>132</v>
      </c>
      <c r="B40" t="s">
        <v>130</v>
      </c>
      <c r="C40">
        <v>2</v>
      </c>
      <c r="D40" t="s">
        <v>58</v>
      </c>
      <c r="E40">
        <v>13000</v>
      </c>
    </row>
    <row r="41" spans="1:5" x14ac:dyDescent="0.3">
      <c r="A41" t="s">
        <v>132</v>
      </c>
      <c r="B41" t="s">
        <v>130</v>
      </c>
      <c r="C41">
        <v>2</v>
      </c>
      <c r="D41" t="s">
        <v>59</v>
      </c>
      <c r="E41">
        <v>28.1</v>
      </c>
    </row>
    <row r="42" spans="1:5" x14ac:dyDescent="0.3">
      <c r="A42" t="s">
        <v>132</v>
      </c>
      <c r="B42" t="s">
        <v>130</v>
      </c>
      <c r="C42">
        <v>2</v>
      </c>
      <c r="D42" t="s">
        <v>60</v>
      </c>
      <c r="E42">
        <v>11.2</v>
      </c>
    </row>
    <row r="43" spans="1:5" x14ac:dyDescent="0.3">
      <c r="A43" t="s">
        <v>132</v>
      </c>
      <c r="B43" t="s">
        <v>130</v>
      </c>
      <c r="C43">
        <v>2</v>
      </c>
      <c r="D43" t="s">
        <v>61</v>
      </c>
      <c r="E43">
        <v>0.39500000000000002</v>
      </c>
    </row>
    <row r="44" spans="1:5" x14ac:dyDescent="0.3">
      <c r="A44" t="s">
        <v>132</v>
      </c>
      <c r="B44" t="s">
        <v>130</v>
      </c>
      <c r="C44">
        <v>2</v>
      </c>
      <c r="D44" t="s">
        <v>62</v>
      </c>
      <c r="E44">
        <v>28700</v>
      </c>
    </row>
    <row r="45" spans="1:5" x14ac:dyDescent="0.3">
      <c r="A45" t="s">
        <v>132</v>
      </c>
      <c r="B45" t="s">
        <v>130</v>
      </c>
      <c r="C45">
        <v>2</v>
      </c>
      <c r="D45" t="s">
        <v>63</v>
      </c>
      <c r="E45">
        <v>2.82</v>
      </c>
    </row>
    <row r="46" spans="1:5" x14ac:dyDescent="0.3">
      <c r="A46" t="s">
        <v>132</v>
      </c>
      <c r="B46" t="s">
        <v>130</v>
      </c>
      <c r="C46">
        <v>2</v>
      </c>
      <c r="D46" t="s">
        <v>64</v>
      </c>
      <c r="E46">
        <v>1150</v>
      </c>
    </row>
    <row r="47" spans="1:5" x14ac:dyDescent="0.3">
      <c r="A47" t="s">
        <v>132</v>
      </c>
      <c r="B47" t="s">
        <v>130</v>
      </c>
      <c r="C47">
        <v>2</v>
      </c>
      <c r="D47" t="s">
        <v>65</v>
      </c>
      <c r="E47">
        <v>12.5</v>
      </c>
    </row>
    <row r="48" spans="1:5" x14ac:dyDescent="0.3">
      <c r="A48" t="s">
        <v>132</v>
      </c>
      <c r="B48" t="s">
        <v>130</v>
      </c>
      <c r="C48">
        <v>2</v>
      </c>
      <c r="D48" t="s">
        <v>66</v>
      </c>
      <c r="E48">
        <v>11.8</v>
      </c>
    </row>
    <row r="49" spans="1:5" x14ac:dyDescent="0.3">
      <c r="A49" t="s">
        <v>132</v>
      </c>
      <c r="B49" t="s">
        <v>130</v>
      </c>
      <c r="C49">
        <v>2</v>
      </c>
      <c r="D49" t="s">
        <v>67</v>
      </c>
      <c r="E49">
        <v>5570</v>
      </c>
    </row>
    <row r="50" spans="1:5" x14ac:dyDescent="0.3">
      <c r="A50" t="s">
        <v>132</v>
      </c>
      <c r="B50" t="s">
        <v>130</v>
      </c>
      <c r="C50">
        <v>2</v>
      </c>
      <c r="D50" t="s">
        <v>68</v>
      </c>
      <c r="E50">
        <v>2750</v>
      </c>
    </row>
    <row r="51" spans="1:5" x14ac:dyDescent="0.3">
      <c r="A51" t="s">
        <v>132</v>
      </c>
      <c r="B51" t="s">
        <v>130</v>
      </c>
      <c r="C51">
        <v>2</v>
      </c>
      <c r="D51" t="s">
        <v>69</v>
      </c>
      <c r="E51">
        <v>0.45</v>
      </c>
    </row>
    <row r="52" spans="1:5" x14ac:dyDescent="0.3">
      <c r="A52" t="s">
        <v>132</v>
      </c>
      <c r="B52" t="s">
        <v>130</v>
      </c>
      <c r="C52">
        <v>2</v>
      </c>
      <c r="D52" t="s">
        <v>70</v>
      </c>
      <c r="E52">
        <v>167</v>
      </c>
    </row>
    <row r="53" spans="1:5" x14ac:dyDescent="0.3">
      <c r="A53" t="s">
        <v>132</v>
      </c>
      <c r="B53" t="s">
        <v>130</v>
      </c>
      <c r="C53">
        <v>2</v>
      </c>
      <c r="D53" t="s">
        <v>71</v>
      </c>
      <c r="E53">
        <v>0.05</v>
      </c>
    </row>
    <row r="54" spans="1:5" x14ac:dyDescent="0.3">
      <c r="A54" t="s">
        <v>132</v>
      </c>
      <c r="B54" t="s">
        <v>130</v>
      </c>
      <c r="C54">
        <v>2</v>
      </c>
      <c r="D54" t="s">
        <v>72</v>
      </c>
      <c r="E54">
        <v>908</v>
      </c>
    </row>
    <row r="55" spans="1:5" x14ac:dyDescent="0.3">
      <c r="A55" t="s">
        <v>132</v>
      </c>
      <c r="B55" t="s">
        <v>130</v>
      </c>
      <c r="C55">
        <v>2</v>
      </c>
      <c r="D55" t="s">
        <v>73</v>
      </c>
      <c r="E55">
        <v>0.02</v>
      </c>
    </row>
    <row r="56" spans="1:5" x14ac:dyDescent="0.3">
      <c r="A56" t="s">
        <v>132</v>
      </c>
      <c r="B56" t="s">
        <v>130</v>
      </c>
      <c r="C56">
        <v>2</v>
      </c>
      <c r="D56" t="s">
        <v>74</v>
      </c>
      <c r="E56">
        <v>0.01</v>
      </c>
    </row>
    <row r="57" spans="1:5" x14ac:dyDescent="0.3">
      <c r="A57" t="s">
        <v>132</v>
      </c>
      <c r="B57" t="s">
        <v>130</v>
      </c>
      <c r="C57">
        <v>2</v>
      </c>
      <c r="D57" t="s">
        <v>75</v>
      </c>
      <c r="E57">
        <v>8.9</v>
      </c>
    </row>
    <row r="58" spans="1:5" x14ac:dyDescent="0.3">
      <c r="A58" t="s">
        <v>132</v>
      </c>
      <c r="B58" t="s">
        <v>130</v>
      </c>
      <c r="C58">
        <v>2</v>
      </c>
      <c r="D58" t="s">
        <v>76</v>
      </c>
      <c r="E58">
        <v>3.0000000000000001E-3</v>
      </c>
    </row>
    <row r="59" spans="1:5" x14ac:dyDescent="0.3">
      <c r="A59" t="s">
        <v>132</v>
      </c>
      <c r="B59" t="s">
        <v>130</v>
      </c>
      <c r="C59">
        <v>2</v>
      </c>
      <c r="D59" t="s">
        <v>77</v>
      </c>
      <c r="E59">
        <v>0.2</v>
      </c>
    </row>
    <row r="60" spans="1:5" x14ac:dyDescent="0.3">
      <c r="A60" t="s">
        <v>132</v>
      </c>
      <c r="B60" t="s">
        <v>130</v>
      </c>
      <c r="C60">
        <v>2</v>
      </c>
      <c r="D60" t="s">
        <v>78</v>
      </c>
      <c r="E60">
        <v>61.5</v>
      </c>
    </row>
    <row r="61" spans="1:5" x14ac:dyDescent="0.3">
      <c r="A61" t="s">
        <v>132</v>
      </c>
      <c r="B61" t="s">
        <v>130</v>
      </c>
      <c r="C61">
        <v>2</v>
      </c>
      <c r="D61" t="s">
        <v>79</v>
      </c>
      <c r="E61">
        <v>3</v>
      </c>
    </row>
    <row r="62" spans="1:5" x14ac:dyDescent="0.3">
      <c r="A62" t="s">
        <v>132</v>
      </c>
      <c r="B62" t="s">
        <v>130</v>
      </c>
      <c r="C62">
        <v>2</v>
      </c>
      <c r="D62" t="s">
        <v>80</v>
      </c>
      <c r="E62">
        <v>0.75</v>
      </c>
    </row>
    <row r="63" spans="1:5" x14ac:dyDescent="0.3">
      <c r="A63" t="s">
        <v>132</v>
      </c>
      <c r="B63" t="s">
        <v>130</v>
      </c>
      <c r="C63">
        <v>2</v>
      </c>
      <c r="D63" t="s">
        <v>81</v>
      </c>
      <c r="E63">
        <v>19.399999999999999</v>
      </c>
    </row>
    <row r="64" spans="1:5" x14ac:dyDescent="0.3">
      <c r="A64" t="s">
        <v>132</v>
      </c>
      <c r="B64" t="s">
        <v>130</v>
      </c>
      <c r="C64">
        <v>2</v>
      </c>
      <c r="D64" t="s">
        <v>82</v>
      </c>
      <c r="E64">
        <v>0.02</v>
      </c>
    </row>
    <row r="65" spans="1:5" x14ac:dyDescent="0.3">
      <c r="A65" t="s">
        <v>132</v>
      </c>
      <c r="B65" t="s">
        <v>130</v>
      </c>
      <c r="C65">
        <v>2</v>
      </c>
      <c r="D65" t="s">
        <v>83</v>
      </c>
      <c r="E65">
        <v>10.4</v>
      </c>
    </row>
    <row r="66" spans="1:5" x14ac:dyDescent="0.3">
      <c r="A66" t="s">
        <v>132</v>
      </c>
      <c r="B66" t="s">
        <v>130</v>
      </c>
      <c r="C66">
        <v>2</v>
      </c>
      <c r="D66" t="s">
        <v>84</v>
      </c>
      <c r="E66">
        <v>1.2</v>
      </c>
    </row>
    <row r="67" spans="1:5" x14ac:dyDescent="0.3">
      <c r="A67" t="s">
        <v>132</v>
      </c>
      <c r="B67" t="s">
        <v>130</v>
      </c>
      <c r="C67">
        <v>2</v>
      </c>
      <c r="D67" t="s">
        <v>85</v>
      </c>
      <c r="E67">
        <v>2.89</v>
      </c>
    </row>
    <row r="68" spans="1:5" x14ac:dyDescent="0.3">
      <c r="A68" t="s">
        <v>132</v>
      </c>
      <c r="B68" t="s">
        <v>130</v>
      </c>
      <c r="C68">
        <v>2</v>
      </c>
      <c r="D68" t="s">
        <v>86</v>
      </c>
      <c r="E68">
        <v>0.19</v>
      </c>
    </row>
    <row r="69" spans="1:5" x14ac:dyDescent="0.3">
      <c r="A69" t="s">
        <v>132</v>
      </c>
      <c r="B69" t="s">
        <v>130</v>
      </c>
      <c r="C69">
        <v>2</v>
      </c>
      <c r="D69" t="s">
        <v>87</v>
      </c>
      <c r="E69">
        <v>7.0000000000000007E-2</v>
      </c>
    </row>
    <row r="70" spans="1:5" x14ac:dyDescent="0.3">
      <c r="A70" t="s">
        <v>132</v>
      </c>
      <c r="B70" t="s">
        <v>130</v>
      </c>
      <c r="C70">
        <v>3</v>
      </c>
      <c r="D70" t="s">
        <v>54</v>
      </c>
      <c r="E70">
        <v>6760</v>
      </c>
    </row>
    <row r="71" spans="1:5" x14ac:dyDescent="0.3">
      <c r="A71" t="s">
        <v>132</v>
      </c>
      <c r="B71" t="s">
        <v>130</v>
      </c>
      <c r="C71">
        <v>3</v>
      </c>
      <c r="D71" t="s">
        <v>55</v>
      </c>
      <c r="E71">
        <v>5</v>
      </c>
    </row>
    <row r="72" spans="1:5" x14ac:dyDescent="0.3">
      <c r="A72" t="s">
        <v>132</v>
      </c>
      <c r="B72" t="s">
        <v>130</v>
      </c>
      <c r="C72">
        <v>3</v>
      </c>
      <c r="D72" t="s">
        <v>56</v>
      </c>
      <c r="E72">
        <v>198</v>
      </c>
    </row>
    <row r="73" spans="1:5" x14ac:dyDescent="0.3">
      <c r="A73" t="s">
        <v>132</v>
      </c>
      <c r="B73" t="s">
        <v>130</v>
      </c>
      <c r="C73">
        <v>3</v>
      </c>
      <c r="D73" t="s">
        <v>57</v>
      </c>
      <c r="E73">
        <v>7.0999999999999994E-2</v>
      </c>
    </row>
    <row r="74" spans="1:5" x14ac:dyDescent="0.3">
      <c r="A74" t="s">
        <v>132</v>
      </c>
      <c r="B74" t="s">
        <v>130</v>
      </c>
      <c r="C74">
        <v>3</v>
      </c>
      <c r="D74" t="s">
        <v>58</v>
      </c>
      <c r="E74">
        <v>12400</v>
      </c>
    </row>
    <row r="75" spans="1:5" x14ac:dyDescent="0.3">
      <c r="A75" t="s">
        <v>132</v>
      </c>
      <c r="B75" t="s">
        <v>130</v>
      </c>
      <c r="C75">
        <v>3</v>
      </c>
      <c r="D75" t="s">
        <v>59</v>
      </c>
      <c r="E75">
        <v>28.9</v>
      </c>
    </row>
    <row r="76" spans="1:5" x14ac:dyDescent="0.3">
      <c r="A76" t="s">
        <v>132</v>
      </c>
      <c r="B76" t="s">
        <v>130</v>
      </c>
      <c r="C76">
        <v>3</v>
      </c>
      <c r="D76" t="s">
        <v>60</v>
      </c>
      <c r="E76">
        <v>10.8</v>
      </c>
    </row>
    <row r="77" spans="1:5" x14ac:dyDescent="0.3">
      <c r="A77" t="s">
        <v>132</v>
      </c>
      <c r="B77" t="s">
        <v>130</v>
      </c>
      <c r="C77">
        <v>3</v>
      </c>
      <c r="D77" t="s">
        <v>61</v>
      </c>
      <c r="E77">
        <v>0.371</v>
      </c>
    </row>
    <row r="78" spans="1:5" x14ac:dyDescent="0.3">
      <c r="A78" t="s">
        <v>132</v>
      </c>
      <c r="B78" t="s">
        <v>130</v>
      </c>
      <c r="C78">
        <v>3</v>
      </c>
      <c r="D78" t="s">
        <v>62</v>
      </c>
      <c r="E78">
        <v>27600</v>
      </c>
    </row>
    <row r="79" spans="1:5" x14ac:dyDescent="0.3">
      <c r="A79" t="s">
        <v>132</v>
      </c>
      <c r="B79" t="s">
        <v>130</v>
      </c>
      <c r="C79">
        <v>3</v>
      </c>
      <c r="D79" t="s">
        <v>63</v>
      </c>
      <c r="E79">
        <v>2.88</v>
      </c>
    </row>
    <row r="80" spans="1:5" x14ac:dyDescent="0.3">
      <c r="A80" t="s">
        <v>132</v>
      </c>
      <c r="B80" t="s">
        <v>130</v>
      </c>
      <c r="C80">
        <v>3</v>
      </c>
      <c r="D80" t="s">
        <v>64</v>
      </c>
      <c r="E80">
        <v>1110</v>
      </c>
    </row>
    <row r="81" spans="1:5" x14ac:dyDescent="0.3">
      <c r="A81" t="s">
        <v>132</v>
      </c>
      <c r="B81" t="s">
        <v>130</v>
      </c>
      <c r="C81">
        <v>3</v>
      </c>
      <c r="D81" t="s">
        <v>65</v>
      </c>
      <c r="E81">
        <v>12.8</v>
      </c>
    </row>
    <row r="82" spans="1:5" x14ac:dyDescent="0.3">
      <c r="A82" t="s">
        <v>132</v>
      </c>
      <c r="B82" t="s">
        <v>130</v>
      </c>
      <c r="C82">
        <v>3</v>
      </c>
      <c r="D82" t="s">
        <v>66</v>
      </c>
      <c r="E82">
        <v>12.5</v>
      </c>
    </row>
    <row r="83" spans="1:5" x14ac:dyDescent="0.3">
      <c r="A83" t="s">
        <v>132</v>
      </c>
      <c r="B83" t="s">
        <v>130</v>
      </c>
      <c r="C83">
        <v>3</v>
      </c>
      <c r="D83" t="s">
        <v>67</v>
      </c>
      <c r="E83">
        <v>5960</v>
      </c>
    </row>
    <row r="84" spans="1:5" x14ac:dyDescent="0.3">
      <c r="A84" t="s">
        <v>132</v>
      </c>
      <c r="B84" t="s">
        <v>130</v>
      </c>
      <c r="C84">
        <v>3</v>
      </c>
      <c r="D84" t="s">
        <v>68</v>
      </c>
      <c r="E84">
        <v>2440</v>
      </c>
    </row>
    <row r="85" spans="1:5" x14ac:dyDescent="0.3">
      <c r="A85" t="s">
        <v>132</v>
      </c>
      <c r="B85" t="s">
        <v>130</v>
      </c>
      <c r="C85">
        <v>3</v>
      </c>
      <c r="D85" t="s">
        <v>69</v>
      </c>
      <c r="E85">
        <v>0.39</v>
      </c>
    </row>
    <row r="86" spans="1:5" x14ac:dyDescent="0.3">
      <c r="A86" t="s">
        <v>132</v>
      </c>
      <c r="B86" t="s">
        <v>130</v>
      </c>
      <c r="C86">
        <v>3</v>
      </c>
      <c r="D86" t="s">
        <v>70</v>
      </c>
      <c r="E86">
        <v>150</v>
      </c>
    </row>
    <row r="87" spans="1:5" x14ac:dyDescent="0.3">
      <c r="A87" t="s">
        <v>132</v>
      </c>
      <c r="B87" t="s">
        <v>130</v>
      </c>
      <c r="C87">
        <v>3</v>
      </c>
      <c r="D87" t="s">
        <v>71</v>
      </c>
      <c r="E87">
        <v>0.05</v>
      </c>
    </row>
    <row r="88" spans="1:5" x14ac:dyDescent="0.3">
      <c r="A88" t="s">
        <v>132</v>
      </c>
      <c r="B88" t="s">
        <v>130</v>
      </c>
      <c r="C88">
        <v>3</v>
      </c>
      <c r="D88" t="s">
        <v>72</v>
      </c>
      <c r="E88">
        <v>820</v>
      </c>
    </row>
    <row r="89" spans="1:5" x14ac:dyDescent="0.3">
      <c r="A89" t="s">
        <v>132</v>
      </c>
      <c r="B89" t="s">
        <v>130</v>
      </c>
      <c r="C89">
        <v>3</v>
      </c>
      <c r="D89" t="s">
        <v>73</v>
      </c>
      <c r="E89">
        <v>0.02</v>
      </c>
    </row>
    <row r="90" spans="1:5" x14ac:dyDescent="0.3">
      <c r="A90" t="s">
        <v>132</v>
      </c>
      <c r="B90" t="s">
        <v>130</v>
      </c>
      <c r="C90">
        <v>3</v>
      </c>
      <c r="D90" t="s">
        <v>74</v>
      </c>
      <c r="E90">
        <v>0.01</v>
      </c>
    </row>
    <row r="91" spans="1:5" x14ac:dyDescent="0.3">
      <c r="A91" t="s">
        <v>132</v>
      </c>
      <c r="B91" t="s">
        <v>130</v>
      </c>
      <c r="C91">
        <v>3</v>
      </c>
      <c r="D91" t="s">
        <v>75</v>
      </c>
      <c r="E91">
        <v>9.16</v>
      </c>
    </row>
    <row r="92" spans="1:5" x14ac:dyDescent="0.3">
      <c r="A92" t="s">
        <v>132</v>
      </c>
      <c r="B92" t="s">
        <v>130</v>
      </c>
      <c r="C92">
        <v>3</v>
      </c>
      <c r="D92" t="s">
        <v>76</v>
      </c>
      <c r="E92">
        <v>3.0000000000000001E-3</v>
      </c>
    </row>
    <row r="93" spans="1:5" x14ac:dyDescent="0.3">
      <c r="A93" t="s">
        <v>132</v>
      </c>
      <c r="B93" t="s">
        <v>130</v>
      </c>
      <c r="C93">
        <v>3</v>
      </c>
      <c r="D93" t="s">
        <v>77</v>
      </c>
      <c r="E93">
        <v>0.1</v>
      </c>
    </row>
    <row r="94" spans="1:5" x14ac:dyDescent="0.3">
      <c r="A94" t="s">
        <v>132</v>
      </c>
      <c r="B94" t="s">
        <v>130</v>
      </c>
      <c r="C94">
        <v>3</v>
      </c>
      <c r="D94" t="s">
        <v>78</v>
      </c>
      <c r="E94">
        <v>56.2</v>
      </c>
    </row>
    <row r="95" spans="1:5" x14ac:dyDescent="0.3">
      <c r="A95" t="s">
        <v>132</v>
      </c>
      <c r="B95" t="s">
        <v>130</v>
      </c>
      <c r="C95">
        <v>3</v>
      </c>
      <c r="D95" t="s">
        <v>79</v>
      </c>
      <c r="E95">
        <v>2</v>
      </c>
    </row>
    <row r="96" spans="1:5" x14ac:dyDescent="0.3">
      <c r="A96" t="s">
        <v>132</v>
      </c>
      <c r="B96" t="s">
        <v>130</v>
      </c>
      <c r="C96">
        <v>3</v>
      </c>
      <c r="D96" t="s">
        <v>80</v>
      </c>
      <c r="E96">
        <v>0.79100000000000004</v>
      </c>
    </row>
    <row r="97" spans="1:5" x14ac:dyDescent="0.3">
      <c r="A97" t="s">
        <v>132</v>
      </c>
      <c r="B97" t="s">
        <v>130</v>
      </c>
      <c r="C97">
        <v>3</v>
      </c>
      <c r="D97" t="s">
        <v>81</v>
      </c>
      <c r="E97">
        <v>19.3</v>
      </c>
    </row>
    <row r="98" spans="1:5" x14ac:dyDescent="0.3">
      <c r="A98" t="s">
        <v>132</v>
      </c>
      <c r="B98" t="s">
        <v>130</v>
      </c>
      <c r="C98">
        <v>3</v>
      </c>
      <c r="D98" t="s">
        <v>82</v>
      </c>
      <c r="E98">
        <v>0.02</v>
      </c>
    </row>
    <row r="99" spans="1:5" x14ac:dyDescent="0.3">
      <c r="A99" t="s">
        <v>132</v>
      </c>
      <c r="B99" t="s">
        <v>130</v>
      </c>
      <c r="C99">
        <v>3</v>
      </c>
      <c r="D99" t="s">
        <v>83</v>
      </c>
      <c r="E99">
        <v>10.8</v>
      </c>
    </row>
    <row r="100" spans="1:5" x14ac:dyDescent="0.3">
      <c r="A100" t="s">
        <v>132</v>
      </c>
      <c r="B100" t="s">
        <v>130</v>
      </c>
      <c r="C100">
        <v>3</v>
      </c>
      <c r="D100" t="s">
        <v>84</v>
      </c>
      <c r="E100">
        <v>1.5</v>
      </c>
    </row>
    <row r="101" spans="1:5" x14ac:dyDescent="0.3">
      <c r="A101" t="s">
        <v>132</v>
      </c>
      <c r="B101" t="s">
        <v>130</v>
      </c>
      <c r="C101">
        <v>3</v>
      </c>
      <c r="D101" t="s">
        <v>85</v>
      </c>
      <c r="E101">
        <v>2.99</v>
      </c>
    </row>
    <row r="102" spans="1:5" x14ac:dyDescent="0.3">
      <c r="A102" t="s">
        <v>132</v>
      </c>
      <c r="B102" t="s">
        <v>130</v>
      </c>
      <c r="C102">
        <v>3</v>
      </c>
      <c r="D102" t="s">
        <v>86</v>
      </c>
      <c r="E102">
        <v>0.21</v>
      </c>
    </row>
    <row r="103" spans="1:5" x14ac:dyDescent="0.3">
      <c r="A103" t="s">
        <v>132</v>
      </c>
      <c r="B103" t="s">
        <v>130</v>
      </c>
      <c r="C103">
        <v>3</v>
      </c>
      <c r="D103" t="s">
        <v>87</v>
      </c>
      <c r="E103">
        <v>7.0000000000000007E-2</v>
      </c>
    </row>
    <row r="104" spans="1:5" x14ac:dyDescent="0.3">
      <c r="A104" t="s">
        <v>133</v>
      </c>
      <c r="B104" t="s">
        <v>129</v>
      </c>
      <c r="C104">
        <v>1</v>
      </c>
      <c r="D104" t="s">
        <v>54</v>
      </c>
      <c r="E104">
        <v>735</v>
      </c>
    </row>
    <row r="105" spans="1:5" x14ac:dyDescent="0.3">
      <c r="A105" t="s">
        <v>133</v>
      </c>
      <c r="B105" t="s">
        <v>129</v>
      </c>
      <c r="C105">
        <v>1</v>
      </c>
      <c r="D105" t="s">
        <v>55</v>
      </c>
      <c r="E105">
        <v>5</v>
      </c>
    </row>
    <row r="106" spans="1:5" x14ac:dyDescent="0.3">
      <c r="A106" t="s">
        <v>133</v>
      </c>
      <c r="B106" t="s">
        <v>129</v>
      </c>
      <c r="C106">
        <v>1</v>
      </c>
      <c r="D106" t="s">
        <v>56</v>
      </c>
      <c r="E106">
        <v>28.7</v>
      </c>
    </row>
    <row r="107" spans="1:5" x14ac:dyDescent="0.3">
      <c r="A107" t="s">
        <v>133</v>
      </c>
      <c r="B107" t="s">
        <v>129</v>
      </c>
      <c r="C107">
        <v>1</v>
      </c>
      <c r="D107" t="s">
        <v>57</v>
      </c>
      <c r="E107">
        <v>1.7000000000000001E-2</v>
      </c>
    </row>
    <row r="108" spans="1:5" x14ac:dyDescent="0.3">
      <c r="A108" t="s">
        <v>133</v>
      </c>
      <c r="B108" t="s">
        <v>129</v>
      </c>
      <c r="C108">
        <v>1</v>
      </c>
      <c r="D108" t="s">
        <v>58</v>
      </c>
      <c r="E108">
        <v>1590</v>
      </c>
    </row>
    <row r="109" spans="1:5" x14ac:dyDescent="0.3">
      <c r="A109" t="s">
        <v>133</v>
      </c>
      <c r="B109" t="s">
        <v>129</v>
      </c>
      <c r="C109">
        <v>1</v>
      </c>
      <c r="D109" t="s">
        <v>59</v>
      </c>
      <c r="E109">
        <v>11.9</v>
      </c>
    </row>
    <row r="110" spans="1:5" x14ac:dyDescent="0.3">
      <c r="A110" t="s">
        <v>133</v>
      </c>
      <c r="B110" t="s">
        <v>129</v>
      </c>
      <c r="C110">
        <v>1</v>
      </c>
      <c r="D110" t="s">
        <v>60</v>
      </c>
      <c r="E110">
        <v>2.46</v>
      </c>
    </row>
    <row r="111" spans="1:5" x14ac:dyDescent="0.3">
      <c r="A111" t="s">
        <v>133</v>
      </c>
      <c r="B111" t="s">
        <v>129</v>
      </c>
      <c r="C111">
        <v>1</v>
      </c>
      <c r="D111" t="s">
        <v>61</v>
      </c>
      <c r="E111">
        <v>0.159</v>
      </c>
    </row>
    <row r="112" spans="1:5" x14ac:dyDescent="0.3">
      <c r="A112" t="s">
        <v>133</v>
      </c>
      <c r="B112" t="s">
        <v>129</v>
      </c>
      <c r="C112">
        <v>1</v>
      </c>
      <c r="D112" t="s">
        <v>62</v>
      </c>
      <c r="E112">
        <v>4690</v>
      </c>
    </row>
    <row r="113" spans="1:5" x14ac:dyDescent="0.3">
      <c r="A113" t="s">
        <v>133</v>
      </c>
      <c r="B113" t="s">
        <v>129</v>
      </c>
      <c r="C113">
        <v>1</v>
      </c>
      <c r="D113" t="s">
        <v>63</v>
      </c>
      <c r="E113">
        <v>0.52</v>
      </c>
    </row>
    <row r="114" spans="1:5" x14ac:dyDescent="0.3">
      <c r="A114" t="s">
        <v>133</v>
      </c>
      <c r="B114" t="s">
        <v>129</v>
      </c>
      <c r="C114">
        <v>1</v>
      </c>
      <c r="D114" t="s">
        <v>64</v>
      </c>
      <c r="E114">
        <v>240</v>
      </c>
    </row>
    <row r="115" spans="1:5" x14ac:dyDescent="0.3">
      <c r="A115" t="s">
        <v>133</v>
      </c>
      <c r="B115" t="s">
        <v>129</v>
      </c>
      <c r="C115">
        <v>1</v>
      </c>
      <c r="D115" t="s">
        <v>65</v>
      </c>
      <c r="E115">
        <v>4.6900000000000004</v>
      </c>
    </row>
    <row r="116" spans="1:5" x14ac:dyDescent="0.3">
      <c r="A116" t="s">
        <v>133</v>
      </c>
      <c r="B116" t="s">
        <v>129</v>
      </c>
      <c r="C116">
        <v>1</v>
      </c>
      <c r="D116" t="s">
        <v>66</v>
      </c>
      <c r="E116">
        <v>1.35</v>
      </c>
    </row>
    <row r="117" spans="1:5" x14ac:dyDescent="0.3">
      <c r="A117" t="s">
        <v>133</v>
      </c>
      <c r="B117" t="s">
        <v>129</v>
      </c>
      <c r="C117">
        <v>1</v>
      </c>
      <c r="D117" t="s">
        <v>67</v>
      </c>
      <c r="E117">
        <v>606</v>
      </c>
    </row>
    <row r="118" spans="1:5" x14ac:dyDescent="0.3">
      <c r="A118" t="s">
        <v>133</v>
      </c>
      <c r="B118" t="s">
        <v>129</v>
      </c>
      <c r="C118">
        <v>1</v>
      </c>
      <c r="D118" t="s">
        <v>68</v>
      </c>
      <c r="E118">
        <v>258</v>
      </c>
    </row>
    <row r="119" spans="1:5" x14ac:dyDescent="0.3">
      <c r="A119" t="s">
        <v>133</v>
      </c>
      <c r="B119" t="s">
        <v>129</v>
      </c>
      <c r="C119">
        <v>1</v>
      </c>
      <c r="D119" t="s">
        <v>69</v>
      </c>
      <c r="E119">
        <v>0.23</v>
      </c>
    </row>
    <row r="120" spans="1:5" x14ac:dyDescent="0.3">
      <c r="A120" t="s">
        <v>133</v>
      </c>
      <c r="B120" t="s">
        <v>129</v>
      </c>
      <c r="C120">
        <v>1</v>
      </c>
      <c r="D120" t="s">
        <v>70</v>
      </c>
      <c r="E120">
        <v>52</v>
      </c>
    </row>
    <row r="121" spans="1:5" x14ac:dyDescent="0.3">
      <c r="A121" t="s">
        <v>133</v>
      </c>
      <c r="B121" t="s">
        <v>129</v>
      </c>
      <c r="C121">
        <v>1</v>
      </c>
      <c r="D121" t="s">
        <v>71</v>
      </c>
      <c r="E121">
        <v>0.05</v>
      </c>
    </row>
    <row r="122" spans="1:5" x14ac:dyDescent="0.3">
      <c r="A122" t="s">
        <v>133</v>
      </c>
      <c r="B122" t="s">
        <v>129</v>
      </c>
      <c r="C122">
        <v>1</v>
      </c>
      <c r="D122" t="s">
        <v>72</v>
      </c>
      <c r="E122">
        <v>128</v>
      </c>
    </row>
    <row r="123" spans="1:5" x14ac:dyDescent="0.3">
      <c r="A123" t="s">
        <v>133</v>
      </c>
      <c r="B123" t="s">
        <v>129</v>
      </c>
      <c r="C123">
        <v>1</v>
      </c>
      <c r="D123" t="s">
        <v>73</v>
      </c>
      <c r="E123">
        <v>0.02</v>
      </c>
    </row>
    <row r="124" spans="1:5" x14ac:dyDescent="0.3">
      <c r="A124" t="s">
        <v>133</v>
      </c>
      <c r="B124" t="s">
        <v>129</v>
      </c>
      <c r="C124">
        <v>1</v>
      </c>
      <c r="D124" t="s">
        <v>74</v>
      </c>
      <c r="E124">
        <v>0.01</v>
      </c>
    </row>
    <row r="125" spans="1:5" x14ac:dyDescent="0.3">
      <c r="A125" t="s">
        <v>133</v>
      </c>
      <c r="B125" t="s">
        <v>129</v>
      </c>
      <c r="C125">
        <v>1</v>
      </c>
      <c r="D125" t="s">
        <v>75</v>
      </c>
      <c r="E125">
        <v>2.0699999999999998</v>
      </c>
    </row>
    <row r="126" spans="1:5" x14ac:dyDescent="0.3">
      <c r="A126" t="s">
        <v>133</v>
      </c>
      <c r="B126" t="s">
        <v>129</v>
      </c>
      <c r="C126">
        <v>1</v>
      </c>
      <c r="D126" t="s">
        <v>76</v>
      </c>
      <c r="E126">
        <v>2E-3</v>
      </c>
    </row>
    <row r="127" spans="1:5" x14ac:dyDescent="0.3">
      <c r="A127" t="s">
        <v>133</v>
      </c>
      <c r="B127" t="s">
        <v>129</v>
      </c>
      <c r="C127">
        <v>1</v>
      </c>
      <c r="D127" t="s">
        <v>77</v>
      </c>
      <c r="E127">
        <v>0.1</v>
      </c>
    </row>
    <row r="128" spans="1:5" x14ac:dyDescent="0.3">
      <c r="A128" t="s">
        <v>133</v>
      </c>
      <c r="B128" t="s">
        <v>129</v>
      </c>
      <c r="C128">
        <v>1</v>
      </c>
      <c r="D128" t="s">
        <v>78</v>
      </c>
      <c r="E128">
        <v>9.2200000000000006</v>
      </c>
    </row>
    <row r="129" spans="1:5" x14ac:dyDescent="0.3">
      <c r="A129" t="s">
        <v>133</v>
      </c>
      <c r="B129" t="s">
        <v>129</v>
      </c>
      <c r="C129">
        <v>1</v>
      </c>
      <c r="D129" t="s">
        <v>79</v>
      </c>
      <c r="E129">
        <v>5</v>
      </c>
    </row>
    <row r="130" spans="1:5" x14ac:dyDescent="0.3">
      <c r="A130" t="s">
        <v>133</v>
      </c>
      <c r="B130" t="s">
        <v>129</v>
      </c>
      <c r="C130">
        <v>1</v>
      </c>
      <c r="D130" t="s">
        <v>80</v>
      </c>
      <c r="E130">
        <v>0.26200000000000001</v>
      </c>
    </row>
    <row r="131" spans="1:5" x14ac:dyDescent="0.3">
      <c r="A131" t="s">
        <v>133</v>
      </c>
      <c r="B131" t="s">
        <v>129</v>
      </c>
      <c r="C131">
        <v>1</v>
      </c>
      <c r="D131" t="s">
        <v>81</v>
      </c>
      <c r="E131">
        <v>6.4</v>
      </c>
    </row>
    <row r="132" spans="1:5" x14ac:dyDescent="0.3">
      <c r="A132" t="s">
        <v>133</v>
      </c>
      <c r="B132" t="s">
        <v>129</v>
      </c>
      <c r="C132">
        <v>1</v>
      </c>
      <c r="D132" t="s">
        <v>82</v>
      </c>
      <c r="E132">
        <v>0.02</v>
      </c>
    </row>
    <row r="133" spans="1:5" x14ac:dyDescent="0.3">
      <c r="A133" t="s">
        <v>133</v>
      </c>
      <c r="B133" t="s">
        <v>129</v>
      </c>
      <c r="C133">
        <v>1</v>
      </c>
      <c r="D133" t="s">
        <v>83</v>
      </c>
      <c r="E133">
        <v>2.2599999999999998</v>
      </c>
    </row>
    <row r="134" spans="1:5" x14ac:dyDescent="0.3">
      <c r="A134" t="s">
        <v>133</v>
      </c>
      <c r="B134" t="s">
        <v>129</v>
      </c>
      <c r="C134">
        <v>1</v>
      </c>
      <c r="D134" t="s">
        <v>84</v>
      </c>
      <c r="E134">
        <v>0.7</v>
      </c>
    </row>
    <row r="135" spans="1:5" x14ac:dyDescent="0.3">
      <c r="A135" t="s">
        <v>133</v>
      </c>
      <c r="B135" t="s">
        <v>129</v>
      </c>
      <c r="C135">
        <v>1</v>
      </c>
      <c r="D135" t="s">
        <v>85</v>
      </c>
      <c r="E135">
        <v>0.54</v>
      </c>
    </row>
    <row r="136" spans="1:5" x14ac:dyDescent="0.3">
      <c r="A136" t="s">
        <v>133</v>
      </c>
      <c r="B136" t="s">
        <v>129</v>
      </c>
      <c r="C136">
        <v>1</v>
      </c>
      <c r="D136" t="s">
        <v>86</v>
      </c>
      <c r="E136">
        <v>0.06</v>
      </c>
    </row>
    <row r="137" spans="1:5" x14ac:dyDescent="0.3">
      <c r="A137" t="s">
        <v>133</v>
      </c>
      <c r="B137" t="s">
        <v>129</v>
      </c>
      <c r="C137">
        <v>1</v>
      </c>
      <c r="D137" t="s">
        <v>87</v>
      </c>
      <c r="E137">
        <v>0.02</v>
      </c>
    </row>
    <row r="138" spans="1:5" x14ac:dyDescent="0.3">
      <c r="A138" t="s">
        <v>133</v>
      </c>
      <c r="B138" t="s">
        <v>129</v>
      </c>
      <c r="C138">
        <v>2</v>
      </c>
      <c r="D138" t="s">
        <v>54</v>
      </c>
      <c r="E138">
        <v>1890</v>
      </c>
    </row>
    <row r="139" spans="1:5" x14ac:dyDescent="0.3">
      <c r="A139" t="s">
        <v>133</v>
      </c>
      <c r="B139" t="s">
        <v>129</v>
      </c>
      <c r="C139">
        <v>2</v>
      </c>
      <c r="D139" t="s">
        <v>55</v>
      </c>
      <c r="E139">
        <v>5</v>
      </c>
    </row>
    <row r="140" spans="1:5" x14ac:dyDescent="0.3">
      <c r="A140" t="s">
        <v>133</v>
      </c>
      <c r="B140" t="s">
        <v>129</v>
      </c>
      <c r="C140">
        <v>2</v>
      </c>
      <c r="D140" t="s">
        <v>56</v>
      </c>
      <c r="E140">
        <v>67.7</v>
      </c>
    </row>
    <row r="141" spans="1:5" x14ac:dyDescent="0.3">
      <c r="A141" t="s">
        <v>133</v>
      </c>
      <c r="B141" t="s">
        <v>129</v>
      </c>
      <c r="C141">
        <v>2</v>
      </c>
      <c r="D141" t="s">
        <v>57</v>
      </c>
      <c r="E141">
        <v>3.2000000000000001E-2</v>
      </c>
    </row>
    <row r="142" spans="1:5" x14ac:dyDescent="0.3">
      <c r="A142" t="s">
        <v>133</v>
      </c>
      <c r="B142" t="s">
        <v>129</v>
      </c>
      <c r="C142">
        <v>2</v>
      </c>
      <c r="D142" t="s">
        <v>58</v>
      </c>
      <c r="E142">
        <v>3090</v>
      </c>
    </row>
    <row r="143" spans="1:5" x14ac:dyDescent="0.3">
      <c r="A143" t="s">
        <v>133</v>
      </c>
      <c r="B143" t="s">
        <v>129</v>
      </c>
      <c r="C143">
        <v>2</v>
      </c>
      <c r="D143" t="s">
        <v>59</v>
      </c>
      <c r="E143">
        <v>18.3</v>
      </c>
    </row>
    <row r="144" spans="1:5" x14ac:dyDescent="0.3">
      <c r="A144" t="s">
        <v>133</v>
      </c>
      <c r="B144" t="s">
        <v>129</v>
      </c>
      <c r="C144">
        <v>2</v>
      </c>
      <c r="D144" t="s">
        <v>60</v>
      </c>
      <c r="E144">
        <v>5.03</v>
      </c>
    </row>
    <row r="145" spans="1:5" x14ac:dyDescent="0.3">
      <c r="A145" t="s">
        <v>133</v>
      </c>
      <c r="B145" t="s">
        <v>129</v>
      </c>
      <c r="C145">
        <v>2</v>
      </c>
      <c r="D145" t="s">
        <v>61</v>
      </c>
      <c r="E145">
        <v>0.27</v>
      </c>
    </row>
    <row r="146" spans="1:5" x14ac:dyDescent="0.3">
      <c r="A146" t="s">
        <v>133</v>
      </c>
      <c r="B146" t="s">
        <v>129</v>
      </c>
      <c r="C146">
        <v>2</v>
      </c>
      <c r="D146" t="s">
        <v>62</v>
      </c>
      <c r="E146">
        <v>9240</v>
      </c>
    </row>
    <row r="147" spans="1:5" x14ac:dyDescent="0.3">
      <c r="A147" t="s">
        <v>133</v>
      </c>
      <c r="B147" t="s">
        <v>129</v>
      </c>
      <c r="C147">
        <v>2</v>
      </c>
      <c r="D147" t="s">
        <v>63</v>
      </c>
      <c r="E147">
        <v>1.02</v>
      </c>
    </row>
    <row r="148" spans="1:5" x14ac:dyDescent="0.3">
      <c r="A148" t="s">
        <v>133</v>
      </c>
      <c r="B148" t="s">
        <v>129</v>
      </c>
      <c r="C148">
        <v>2</v>
      </c>
      <c r="D148" t="s">
        <v>64</v>
      </c>
      <c r="E148">
        <v>522</v>
      </c>
    </row>
    <row r="149" spans="1:5" x14ac:dyDescent="0.3">
      <c r="A149" t="s">
        <v>133</v>
      </c>
      <c r="B149" t="s">
        <v>129</v>
      </c>
      <c r="C149">
        <v>2</v>
      </c>
      <c r="D149" t="s">
        <v>65</v>
      </c>
      <c r="E149">
        <v>7.33</v>
      </c>
    </row>
    <row r="150" spans="1:5" x14ac:dyDescent="0.3">
      <c r="A150" t="s">
        <v>133</v>
      </c>
      <c r="B150" t="s">
        <v>129</v>
      </c>
      <c r="C150">
        <v>2</v>
      </c>
      <c r="D150" t="s">
        <v>66</v>
      </c>
      <c r="E150">
        <v>3.43</v>
      </c>
    </row>
    <row r="151" spans="1:5" x14ac:dyDescent="0.3">
      <c r="A151" t="s">
        <v>133</v>
      </c>
      <c r="B151" t="s">
        <v>129</v>
      </c>
      <c r="C151">
        <v>2</v>
      </c>
      <c r="D151" t="s">
        <v>67</v>
      </c>
      <c r="E151">
        <v>1320</v>
      </c>
    </row>
    <row r="152" spans="1:5" x14ac:dyDescent="0.3">
      <c r="A152" t="s">
        <v>133</v>
      </c>
      <c r="B152" t="s">
        <v>129</v>
      </c>
      <c r="C152">
        <v>2</v>
      </c>
      <c r="D152" t="s">
        <v>68</v>
      </c>
      <c r="E152">
        <v>751</v>
      </c>
    </row>
    <row r="153" spans="1:5" x14ac:dyDescent="0.3">
      <c r="A153" t="s">
        <v>133</v>
      </c>
      <c r="B153" t="s">
        <v>129</v>
      </c>
      <c r="C153">
        <v>2</v>
      </c>
      <c r="D153" t="s">
        <v>69</v>
      </c>
      <c r="E153">
        <v>0.3</v>
      </c>
    </row>
    <row r="154" spans="1:5" x14ac:dyDescent="0.3">
      <c r="A154" t="s">
        <v>133</v>
      </c>
      <c r="B154" t="s">
        <v>129</v>
      </c>
      <c r="C154">
        <v>2</v>
      </c>
      <c r="D154" t="s">
        <v>70</v>
      </c>
      <c r="E154">
        <v>92</v>
      </c>
    </row>
    <row r="155" spans="1:5" x14ac:dyDescent="0.3">
      <c r="A155" t="s">
        <v>133</v>
      </c>
      <c r="B155" t="s">
        <v>129</v>
      </c>
      <c r="C155">
        <v>2</v>
      </c>
      <c r="D155" t="s">
        <v>71</v>
      </c>
      <c r="E155">
        <v>0.05</v>
      </c>
    </row>
    <row r="156" spans="1:5" x14ac:dyDescent="0.3">
      <c r="A156" t="s">
        <v>133</v>
      </c>
      <c r="B156" t="s">
        <v>129</v>
      </c>
      <c r="C156">
        <v>2</v>
      </c>
      <c r="D156" t="s">
        <v>72</v>
      </c>
      <c r="E156">
        <v>286</v>
      </c>
    </row>
    <row r="157" spans="1:5" x14ac:dyDescent="0.3">
      <c r="A157" t="s">
        <v>133</v>
      </c>
      <c r="B157" t="s">
        <v>129</v>
      </c>
      <c r="C157">
        <v>2</v>
      </c>
      <c r="D157" t="s">
        <v>73</v>
      </c>
      <c r="E157">
        <v>0.02</v>
      </c>
    </row>
    <row r="158" spans="1:5" x14ac:dyDescent="0.3">
      <c r="A158" t="s">
        <v>133</v>
      </c>
      <c r="B158" t="s">
        <v>129</v>
      </c>
      <c r="C158">
        <v>2</v>
      </c>
      <c r="D158" t="s">
        <v>74</v>
      </c>
      <c r="E158">
        <v>0.01</v>
      </c>
    </row>
    <row r="159" spans="1:5" x14ac:dyDescent="0.3">
      <c r="A159" t="s">
        <v>133</v>
      </c>
      <c r="B159" t="s">
        <v>129</v>
      </c>
      <c r="C159">
        <v>2</v>
      </c>
      <c r="D159" t="s">
        <v>75</v>
      </c>
      <c r="E159">
        <v>4.03</v>
      </c>
    </row>
    <row r="160" spans="1:5" x14ac:dyDescent="0.3">
      <c r="A160" t="s">
        <v>133</v>
      </c>
      <c r="B160" t="s">
        <v>129</v>
      </c>
      <c r="C160">
        <v>2</v>
      </c>
      <c r="D160" t="s">
        <v>76</v>
      </c>
      <c r="E160">
        <v>2E-3</v>
      </c>
    </row>
    <row r="161" spans="1:5" x14ac:dyDescent="0.3">
      <c r="A161" t="s">
        <v>133</v>
      </c>
      <c r="B161" t="s">
        <v>129</v>
      </c>
      <c r="C161">
        <v>2</v>
      </c>
      <c r="D161" t="s">
        <v>77</v>
      </c>
      <c r="E161">
        <v>0.1</v>
      </c>
    </row>
    <row r="162" spans="1:5" x14ac:dyDescent="0.3">
      <c r="A162" t="s">
        <v>133</v>
      </c>
      <c r="B162" t="s">
        <v>129</v>
      </c>
      <c r="C162">
        <v>2</v>
      </c>
      <c r="D162" t="s">
        <v>78</v>
      </c>
      <c r="E162">
        <v>20.2</v>
      </c>
    </row>
    <row r="163" spans="1:5" x14ac:dyDescent="0.3">
      <c r="A163" t="s">
        <v>133</v>
      </c>
      <c r="B163" t="s">
        <v>129</v>
      </c>
      <c r="C163">
        <v>2</v>
      </c>
      <c r="D163" t="s">
        <v>79</v>
      </c>
      <c r="E163">
        <v>3</v>
      </c>
    </row>
    <row r="164" spans="1:5" x14ac:dyDescent="0.3">
      <c r="A164" t="s">
        <v>133</v>
      </c>
      <c r="B164" t="s">
        <v>129</v>
      </c>
      <c r="C164">
        <v>2</v>
      </c>
      <c r="D164" t="s">
        <v>80</v>
      </c>
      <c r="E164">
        <v>0.39900000000000002</v>
      </c>
    </row>
    <row r="165" spans="1:5" x14ac:dyDescent="0.3">
      <c r="A165" t="s">
        <v>133</v>
      </c>
      <c r="B165" t="s">
        <v>129</v>
      </c>
      <c r="C165">
        <v>2</v>
      </c>
      <c r="D165" t="s">
        <v>81</v>
      </c>
      <c r="E165">
        <v>10.5</v>
      </c>
    </row>
    <row r="166" spans="1:5" x14ac:dyDescent="0.3">
      <c r="A166" t="s">
        <v>133</v>
      </c>
      <c r="B166" t="s">
        <v>129</v>
      </c>
      <c r="C166">
        <v>2</v>
      </c>
      <c r="D166" t="s">
        <v>82</v>
      </c>
      <c r="E166">
        <v>0.02</v>
      </c>
    </row>
    <row r="167" spans="1:5" x14ac:dyDescent="0.3">
      <c r="A167" t="s">
        <v>133</v>
      </c>
      <c r="B167" t="s">
        <v>129</v>
      </c>
      <c r="C167">
        <v>2</v>
      </c>
      <c r="D167" t="s">
        <v>83</v>
      </c>
      <c r="E167">
        <v>3.95</v>
      </c>
    </row>
    <row r="168" spans="1:5" x14ac:dyDescent="0.3">
      <c r="A168" t="s">
        <v>133</v>
      </c>
      <c r="B168" t="s">
        <v>129</v>
      </c>
      <c r="C168">
        <v>2</v>
      </c>
      <c r="D168" t="s">
        <v>84</v>
      </c>
      <c r="E168">
        <v>0.8</v>
      </c>
    </row>
    <row r="169" spans="1:5" x14ac:dyDescent="0.3">
      <c r="A169" t="s">
        <v>133</v>
      </c>
      <c r="B169" t="s">
        <v>129</v>
      </c>
      <c r="C169">
        <v>2</v>
      </c>
      <c r="D169" t="s">
        <v>85</v>
      </c>
      <c r="E169">
        <v>0.99</v>
      </c>
    </row>
    <row r="170" spans="1:5" x14ac:dyDescent="0.3">
      <c r="A170" t="s">
        <v>133</v>
      </c>
      <c r="B170" t="s">
        <v>129</v>
      </c>
      <c r="C170">
        <v>2</v>
      </c>
      <c r="D170" t="s">
        <v>86</v>
      </c>
      <c r="E170">
        <v>0.02</v>
      </c>
    </row>
    <row r="171" spans="1:5" x14ac:dyDescent="0.3">
      <c r="A171" t="s">
        <v>133</v>
      </c>
      <c r="B171" t="s">
        <v>129</v>
      </c>
      <c r="C171">
        <v>2</v>
      </c>
      <c r="D171" t="s">
        <v>87</v>
      </c>
      <c r="E171">
        <v>0.02</v>
      </c>
    </row>
    <row r="172" spans="1:5" x14ac:dyDescent="0.3">
      <c r="A172" t="s">
        <v>133</v>
      </c>
      <c r="B172" t="s">
        <v>129</v>
      </c>
      <c r="C172">
        <v>3</v>
      </c>
      <c r="D172" t="s">
        <v>54</v>
      </c>
      <c r="E172">
        <v>2180</v>
      </c>
    </row>
    <row r="173" spans="1:5" x14ac:dyDescent="0.3">
      <c r="A173" t="s">
        <v>133</v>
      </c>
      <c r="B173" t="s">
        <v>129</v>
      </c>
      <c r="C173">
        <v>3</v>
      </c>
      <c r="D173" t="s">
        <v>55</v>
      </c>
      <c r="E173">
        <v>5</v>
      </c>
    </row>
    <row r="174" spans="1:5" x14ac:dyDescent="0.3">
      <c r="A174" t="s">
        <v>133</v>
      </c>
      <c r="B174" t="s">
        <v>129</v>
      </c>
      <c r="C174">
        <v>3</v>
      </c>
      <c r="D174" t="s">
        <v>56</v>
      </c>
      <c r="E174">
        <v>77.2</v>
      </c>
    </row>
    <row r="175" spans="1:5" x14ac:dyDescent="0.3">
      <c r="A175" t="s">
        <v>133</v>
      </c>
      <c r="B175" t="s">
        <v>129</v>
      </c>
      <c r="C175">
        <v>3</v>
      </c>
      <c r="D175" t="s">
        <v>57</v>
      </c>
      <c r="E175">
        <v>4.3999999999999997E-2</v>
      </c>
    </row>
    <row r="176" spans="1:5" x14ac:dyDescent="0.3">
      <c r="A176" t="s">
        <v>133</v>
      </c>
      <c r="B176" t="s">
        <v>129</v>
      </c>
      <c r="C176">
        <v>3</v>
      </c>
      <c r="D176" t="s">
        <v>58</v>
      </c>
      <c r="E176">
        <v>3210</v>
      </c>
    </row>
    <row r="177" spans="1:5" x14ac:dyDescent="0.3">
      <c r="A177" t="s">
        <v>133</v>
      </c>
      <c r="B177" t="s">
        <v>129</v>
      </c>
      <c r="C177">
        <v>3</v>
      </c>
      <c r="D177" t="s">
        <v>59</v>
      </c>
      <c r="E177">
        <v>17.899999999999999</v>
      </c>
    </row>
    <row r="178" spans="1:5" x14ac:dyDescent="0.3">
      <c r="A178" t="s">
        <v>133</v>
      </c>
      <c r="B178" t="s">
        <v>129</v>
      </c>
      <c r="C178">
        <v>3</v>
      </c>
      <c r="D178" t="s">
        <v>60</v>
      </c>
      <c r="E178">
        <v>5.5</v>
      </c>
    </row>
    <row r="179" spans="1:5" x14ac:dyDescent="0.3">
      <c r="A179" t="s">
        <v>133</v>
      </c>
      <c r="B179" t="s">
        <v>129</v>
      </c>
      <c r="C179">
        <v>3</v>
      </c>
      <c r="D179" t="s">
        <v>61</v>
      </c>
      <c r="E179">
        <v>0.26300000000000001</v>
      </c>
    </row>
    <row r="180" spans="1:5" x14ac:dyDescent="0.3">
      <c r="A180" t="s">
        <v>133</v>
      </c>
      <c r="B180" t="s">
        <v>129</v>
      </c>
      <c r="C180">
        <v>3</v>
      </c>
      <c r="D180" t="s">
        <v>62</v>
      </c>
      <c r="E180">
        <v>11800</v>
      </c>
    </row>
    <row r="181" spans="1:5" x14ac:dyDescent="0.3">
      <c r="A181" t="s">
        <v>133</v>
      </c>
      <c r="B181" t="s">
        <v>129</v>
      </c>
      <c r="C181">
        <v>3</v>
      </c>
      <c r="D181" t="s">
        <v>63</v>
      </c>
      <c r="E181">
        <v>1.1499999999999999</v>
      </c>
    </row>
    <row r="182" spans="1:5" x14ac:dyDescent="0.3">
      <c r="A182" t="s">
        <v>133</v>
      </c>
      <c r="B182" t="s">
        <v>129</v>
      </c>
      <c r="C182">
        <v>3</v>
      </c>
      <c r="D182" t="s">
        <v>64</v>
      </c>
      <c r="E182">
        <v>581</v>
      </c>
    </row>
    <row r="183" spans="1:5" x14ac:dyDescent="0.3">
      <c r="A183" t="s">
        <v>133</v>
      </c>
      <c r="B183" t="s">
        <v>129</v>
      </c>
      <c r="C183">
        <v>3</v>
      </c>
      <c r="D183" t="s">
        <v>65</v>
      </c>
      <c r="E183">
        <v>7.24</v>
      </c>
    </row>
    <row r="184" spans="1:5" x14ac:dyDescent="0.3">
      <c r="A184" t="s">
        <v>133</v>
      </c>
      <c r="B184" t="s">
        <v>129</v>
      </c>
      <c r="C184">
        <v>3</v>
      </c>
      <c r="D184" t="s">
        <v>66</v>
      </c>
      <c r="E184">
        <v>4.12</v>
      </c>
    </row>
    <row r="185" spans="1:5" x14ac:dyDescent="0.3">
      <c r="A185" t="s">
        <v>133</v>
      </c>
      <c r="B185" t="s">
        <v>129</v>
      </c>
      <c r="C185">
        <v>3</v>
      </c>
      <c r="D185" t="s">
        <v>67</v>
      </c>
      <c r="E185">
        <v>1370</v>
      </c>
    </row>
    <row r="186" spans="1:5" x14ac:dyDescent="0.3">
      <c r="A186" t="s">
        <v>133</v>
      </c>
      <c r="B186" t="s">
        <v>129</v>
      </c>
      <c r="C186">
        <v>3</v>
      </c>
      <c r="D186" t="s">
        <v>68</v>
      </c>
      <c r="E186">
        <v>898</v>
      </c>
    </row>
    <row r="187" spans="1:5" x14ac:dyDescent="0.3">
      <c r="A187" t="s">
        <v>133</v>
      </c>
      <c r="B187" t="s">
        <v>129</v>
      </c>
      <c r="C187">
        <v>3</v>
      </c>
      <c r="D187" t="s">
        <v>69</v>
      </c>
      <c r="E187">
        <v>0.34</v>
      </c>
    </row>
    <row r="188" spans="1:5" x14ac:dyDescent="0.3">
      <c r="A188" t="s">
        <v>133</v>
      </c>
      <c r="B188" t="s">
        <v>129</v>
      </c>
      <c r="C188">
        <v>3</v>
      </c>
      <c r="D188" t="s">
        <v>70</v>
      </c>
      <c r="E188">
        <v>100</v>
      </c>
    </row>
    <row r="189" spans="1:5" x14ac:dyDescent="0.3">
      <c r="A189" t="s">
        <v>133</v>
      </c>
      <c r="B189" t="s">
        <v>129</v>
      </c>
      <c r="C189">
        <v>3</v>
      </c>
      <c r="D189" t="s">
        <v>71</v>
      </c>
      <c r="E189">
        <v>0.05</v>
      </c>
    </row>
    <row r="190" spans="1:5" x14ac:dyDescent="0.3">
      <c r="A190" t="s">
        <v>133</v>
      </c>
      <c r="B190" t="s">
        <v>129</v>
      </c>
      <c r="C190">
        <v>3</v>
      </c>
      <c r="D190" t="s">
        <v>72</v>
      </c>
      <c r="E190">
        <v>313</v>
      </c>
    </row>
    <row r="191" spans="1:5" x14ac:dyDescent="0.3">
      <c r="A191" t="s">
        <v>133</v>
      </c>
      <c r="B191" t="s">
        <v>129</v>
      </c>
      <c r="C191">
        <v>3</v>
      </c>
      <c r="D191" t="s">
        <v>73</v>
      </c>
      <c r="E191">
        <v>0.02</v>
      </c>
    </row>
    <row r="192" spans="1:5" x14ac:dyDescent="0.3">
      <c r="A192" t="s">
        <v>133</v>
      </c>
      <c r="B192" t="s">
        <v>129</v>
      </c>
      <c r="C192">
        <v>3</v>
      </c>
      <c r="D192" t="s">
        <v>74</v>
      </c>
      <c r="E192">
        <v>0.01</v>
      </c>
    </row>
    <row r="193" spans="1:5" x14ac:dyDescent="0.3">
      <c r="A193" t="s">
        <v>133</v>
      </c>
      <c r="B193" t="s">
        <v>129</v>
      </c>
      <c r="C193">
        <v>3</v>
      </c>
      <c r="D193" t="s">
        <v>75</v>
      </c>
      <c r="E193">
        <v>4.87</v>
      </c>
    </row>
    <row r="194" spans="1:5" x14ac:dyDescent="0.3">
      <c r="A194" t="s">
        <v>133</v>
      </c>
      <c r="B194" t="s">
        <v>129</v>
      </c>
      <c r="C194">
        <v>3</v>
      </c>
      <c r="D194" t="s">
        <v>76</v>
      </c>
      <c r="E194">
        <v>2E-3</v>
      </c>
    </row>
    <row r="195" spans="1:5" x14ac:dyDescent="0.3">
      <c r="A195" t="s">
        <v>133</v>
      </c>
      <c r="B195" t="s">
        <v>129</v>
      </c>
      <c r="C195">
        <v>3</v>
      </c>
      <c r="D195" t="s">
        <v>77</v>
      </c>
      <c r="E195">
        <v>0.1</v>
      </c>
    </row>
    <row r="196" spans="1:5" x14ac:dyDescent="0.3">
      <c r="A196" t="s">
        <v>133</v>
      </c>
      <c r="B196" t="s">
        <v>129</v>
      </c>
      <c r="C196">
        <v>3</v>
      </c>
      <c r="D196" t="s">
        <v>78</v>
      </c>
      <c r="E196">
        <v>21</v>
      </c>
    </row>
    <row r="197" spans="1:5" x14ac:dyDescent="0.3">
      <c r="A197" t="s">
        <v>133</v>
      </c>
      <c r="B197" t="s">
        <v>129</v>
      </c>
      <c r="C197">
        <v>3</v>
      </c>
      <c r="D197" t="s">
        <v>79</v>
      </c>
      <c r="E197">
        <v>2</v>
      </c>
    </row>
    <row r="198" spans="1:5" x14ac:dyDescent="0.3">
      <c r="A198" t="s">
        <v>133</v>
      </c>
      <c r="B198" t="s">
        <v>129</v>
      </c>
      <c r="C198">
        <v>3</v>
      </c>
      <c r="D198" t="s">
        <v>80</v>
      </c>
      <c r="E198">
        <v>0.42099999999999999</v>
      </c>
    </row>
    <row r="199" spans="1:5" x14ac:dyDescent="0.3">
      <c r="A199" t="s">
        <v>133</v>
      </c>
      <c r="B199" t="s">
        <v>129</v>
      </c>
      <c r="C199">
        <v>3</v>
      </c>
      <c r="D199" t="s">
        <v>81</v>
      </c>
      <c r="E199">
        <v>10.6</v>
      </c>
    </row>
    <row r="200" spans="1:5" x14ac:dyDescent="0.3">
      <c r="A200" t="s">
        <v>133</v>
      </c>
      <c r="B200" t="s">
        <v>129</v>
      </c>
      <c r="C200">
        <v>3</v>
      </c>
      <c r="D200" t="s">
        <v>82</v>
      </c>
      <c r="E200">
        <v>0.02</v>
      </c>
    </row>
    <row r="201" spans="1:5" x14ac:dyDescent="0.3">
      <c r="A201" t="s">
        <v>133</v>
      </c>
      <c r="B201" t="s">
        <v>129</v>
      </c>
      <c r="C201">
        <v>3</v>
      </c>
      <c r="D201" t="s">
        <v>83</v>
      </c>
      <c r="E201">
        <v>4.49</v>
      </c>
    </row>
    <row r="202" spans="1:5" x14ac:dyDescent="0.3">
      <c r="A202" t="s">
        <v>133</v>
      </c>
      <c r="B202" t="s">
        <v>129</v>
      </c>
      <c r="C202">
        <v>3</v>
      </c>
      <c r="D202" t="s">
        <v>84</v>
      </c>
      <c r="E202">
        <v>1</v>
      </c>
    </row>
    <row r="203" spans="1:5" x14ac:dyDescent="0.3">
      <c r="A203" t="s">
        <v>133</v>
      </c>
      <c r="B203" t="s">
        <v>129</v>
      </c>
      <c r="C203">
        <v>3</v>
      </c>
      <c r="D203" t="s">
        <v>85</v>
      </c>
      <c r="E203">
        <v>1.06</v>
      </c>
    </row>
    <row r="204" spans="1:5" x14ac:dyDescent="0.3">
      <c r="A204" t="s">
        <v>133</v>
      </c>
      <c r="B204" t="s">
        <v>129</v>
      </c>
      <c r="C204">
        <v>3</v>
      </c>
      <c r="D204" t="s">
        <v>86</v>
      </c>
      <c r="E204">
        <v>0.11</v>
      </c>
    </row>
    <row r="205" spans="1:5" x14ac:dyDescent="0.3">
      <c r="A205" t="s">
        <v>133</v>
      </c>
      <c r="B205" t="s">
        <v>129</v>
      </c>
      <c r="C205">
        <v>3</v>
      </c>
      <c r="D205" t="s">
        <v>87</v>
      </c>
      <c r="E205">
        <v>0.05</v>
      </c>
    </row>
    <row r="206" spans="1:5" x14ac:dyDescent="0.3">
      <c r="A206" t="s">
        <v>132</v>
      </c>
      <c r="B206" t="s">
        <v>129</v>
      </c>
      <c r="C206">
        <v>1</v>
      </c>
      <c r="D206" t="s">
        <v>54</v>
      </c>
      <c r="E206">
        <v>1160</v>
      </c>
    </row>
    <row r="207" spans="1:5" x14ac:dyDescent="0.3">
      <c r="A207" t="s">
        <v>132</v>
      </c>
      <c r="B207" t="s">
        <v>129</v>
      </c>
      <c r="C207">
        <v>1</v>
      </c>
      <c r="D207" t="s">
        <v>55</v>
      </c>
      <c r="E207">
        <v>5</v>
      </c>
    </row>
    <row r="208" spans="1:5" x14ac:dyDescent="0.3">
      <c r="A208" t="s">
        <v>132</v>
      </c>
      <c r="B208" t="s">
        <v>129</v>
      </c>
      <c r="C208">
        <v>1</v>
      </c>
      <c r="D208" t="s">
        <v>56</v>
      </c>
      <c r="E208">
        <v>43.6</v>
      </c>
    </row>
    <row r="209" spans="1:5" x14ac:dyDescent="0.3">
      <c r="A209" t="s">
        <v>132</v>
      </c>
      <c r="B209" t="s">
        <v>129</v>
      </c>
      <c r="C209">
        <v>1</v>
      </c>
      <c r="D209" t="s">
        <v>57</v>
      </c>
      <c r="E209">
        <v>2.4E-2</v>
      </c>
    </row>
    <row r="210" spans="1:5" x14ac:dyDescent="0.3">
      <c r="A210" t="s">
        <v>132</v>
      </c>
      <c r="B210" t="s">
        <v>129</v>
      </c>
      <c r="C210">
        <v>1</v>
      </c>
      <c r="D210" t="s">
        <v>58</v>
      </c>
      <c r="E210">
        <v>2130</v>
      </c>
    </row>
    <row r="211" spans="1:5" x14ac:dyDescent="0.3">
      <c r="A211" t="s">
        <v>132</v>
      </c>
      <c r="B211" t="s">
        <v>129</v>
      </c>
      <c r="C211">
        <v>1</v>
      </c>
      <c r="D211" t="s">
        <v>59</v>
      </c>
      <c r="E211">
        <v>11.9</v>
      </c>
    </row>
    <row r="212" spans="1:5" x14ac:dyDescent="0.3">
      <c r="A212" t="s">
        <v>132</v>
      </c>
      <c r="B212" t="s">
        <v>129</v>
      </c>
      <c r="C212">
        <v>1</v>
      </c>
      <c r="D212" t="s">
        <v>60</v>
      </c>
      <c r="E212">
        <v>3.35</v>
      </c>
    </row>
    <row r="213" spans="1:5" x14ac:dyDescent="0.3">
      <c r="A213" t="s">
        <v>132</v>
      </c>
      <c r="B213" t="s">
        <v>129</v>
      </c>
      <c r="C213">
        <v>1</v>
      </c>
      <c r="D213" t="s">
        <v>61</v>
      </c>
      <c r="E213">
        <v>0.187</v>
      </c>
    </row>
    <row r="214" spans="1:5" x14ac:dyDescent="0.3">
      <c r="A214" t="s">
        <v>132</v>
      </c>
      <c r="B214" t="s">
        <v>129</v>
      </c>
      <c r="C214">
        <v>1</v>
      </c>
      <c r="D214" t="s">
        <v>62</v>
      </c>
      <c r="E214">
        <v>8880</v>
      </c>
    </row>
    <row r="215" spans="1:5" x14ac:dyDescent="0.3">
      <c r="A215" t="s">
        <v>132</v>
      </c>
      <c r="B215" t="s">
        <v>129</v>
      </c>
      <c r="C215">
        <v>1</v>
      </c>
      <c r="D215" t="s">
        <v>63</v>
      </c>
      <c r="E215">
        <v>0.68</v>
      </c>
    </row>
    <row r="216" spans="1:5" x14ac:dyDescent="0.3">
      <c r="A216" t="s">
        <v>132</v>
      </c>
      <c r="B216" t="s">
        <v>129</v>
      </c>
      <c r="C216">
        <v>1</v>
      </c>
      <c r="D216" t="s">
        <v>64</v>
      </c>
      <c r="E216">
        <v>243</v>
      </c>
    </row>
    <row r="217" spans="1:5" x14ac:dyDescent="0.3">
      <c r="A217" t="s">
        <v>132</v>
      </c>
      <c r="B217" t="s">
        <v>129</v>
      </c>
      <c r="C217">
        <v>1</v>
      </c>
      <c r="D217" t="s">
        <v>65</v>
      </c>
      <c r="E217">
        <v>4.92</v>
      </c>
    </row>
    <row r="218" spans="1:5" x14ac:dyDescent="0.3">
      <c r="A218" t="s">
        <v>132</v>
      </c>
      <c r="B218" t="s">
        <v>129</v>
      </c>
      <c r="C218">
        <v>1</v>
      </c>
      <c r="D218" t="s">
        <v>66</v>
      </c>
      <c r="E218">
        <v>2.27</v>
      </c>
    </row>
    <row r="219" spans="1:5" x14ac:dyDescent="0.3">
      <c r="A219" t="s">
        <v>132</v>
      </c>
      <c r="B219" t="s">
        <v>129</v>
      </c>
      <c r="C219">
        <v>1</v>
      </c>
      <c r="D219" t="s">
        <v>67</v>
      </c>
      <c r="E219">
        <v>1020</v>
      </c>
    </row>
    <row r="220" spans="1:5" x14ac:dyDescent="0.3">
      <c r="A220" t="s">
        <v>132</v>
      </c>
      <c r="B220" t="s">
        <v>129</v>
      </c>
      <c r="C220">
        <v>1</v>
      </c>
      <c r="D220" t="s">
        <v>68</v>
      </c>
      <c r="E220">
        <v>411</v>
      </c>
    </row>
    <row r="221" spans="1:5" x14ac:dyDescent="0.3">
      <c r="A221" t="s">
        <v>132</v>
      </c>
      <c r="B221" t="s">
        <v>129</v>
      </c>
      <c r="C221">
        <v>1</v>
      </c>
      <c r="D221" t="s">
        <v>69</v>
      </c>
      <c r="E221">
        <v>0.31</v>
      </c>
    </row>
    <row r="222" spans="1:5" x14ac:dyDescent="0.3">
      <c r="A222" t="s">
        <v>132</v>
      </c>
      <c r="B222" t="s">
        <v>129</v>
      </c>
      <c r="C222">
        <v>1</v>
      </c>
      <c r="D222" t="s">
        <v>70</v>
      </c>
      <c r="E222">
        <v>38</v>
      </c>
    </row>
    <row r="223" spans="1:5" x14ac:dyDescent="0.3">
      <c r="A223" t="s">
        <v>132</v>
      </c>
      <c r="B223" t="s">
        <v>129</v>
      </c>
      <c r="C223">
        <v>1</v>
      </c>
      <c r="D223" t="s">
        <v>71</v>
      </c>
      <c r="E223">
        <v>0.05</v>
      </c>
    </row>
    <row r="224" spans="1:5" x14ac:dyDescent="0.3">
      <c r="A224" t="s">
        <v>132</v>
      </c>
      <c r="B224" t="s">
        <v>129</v>
      </c>
      <c r="C224">
        <v>1</v>
      </c>
      <c r="D224" t="s">
        <v>72</v>
      </c>
      <c r="E224">
        <v>221</v>
      </c>
    </row>
    <row r="225" spans="1:5" x14ac:dyDescent="0.3">
      <c r="A225" t="s">
        <v>132</v>
      </c>
      <c r="B225" t="s">
        <v>129</v>
      </c>
      <c r="C225">
        <v>1</v>
      </c>
      <c r="D225" t="s">
        <v>73</v>
      </c>
      <c r="E225">
        <v>0.02</v>
      </c>
    </row>
    <row r="226" spans="1:5" x14ac:dyDescent="0.3">
      <c r="A226" t="s">
        <v>132</v>
      </c>
      <c r="B226" t="s">
        <v>129</v>
      </c>
      <c r="C226">
        <v>1</v>
      </c>
      <c r="D226" t="s">
        <v>74</v>
      </c>
      <c r="E226">
        <v>0.01</v>
      </c>
    </row>
    <row r="227" spans="1:5" x14ac:dyDescent="0.3">
      <c r="A227" t="s">
        <v>132</v>
      </c>
      <c r="B227" t="s">
        <v>129</v>
      </c>
      <c r="C227">
        <v>1</v>
      </c>
      <c r="D227" t="s">
        <v>75</v>
      </c>
      <c r="E227">
        <v>2.72</v>
      </c>
    </row>
    <row r="228" spans="1:5" x14ac:dyDescent="0.3">
      <c r="A228" t="s">
        <v>132</v>
      </c>
      <c r="B228" t="s">
        <v>129</v>
      </c>
      <c r="C228">
        <v>1</v>
      </c>
      <c r="D228" t="s">
        <v>76</v>
      </c>
      <c r="E228">
        <v>2E-3</v>
      </c>
    </row>
    <row r="229" spans="1:5" x14ac:dyDescent="0.3">
      <c r="A229" t="s">
        <v>132</v>
      </c>
      <c r="B229" t="s">
        <v>129</v>
      </c>
      <c r="C229">
        <v>1</v>
      </c>
      <c r="D229" t="s">
        <v>77</v>
      </c>
      <c r="E229">
        <v>0.1</v>
      </c>
    </row>
    <row r="230" spans="1:5" x14ac:dyDescent="0.3">
      <c r="A230" t="s">
        <v>132</v>
      </c>
      <c r="B230" t="s">
        <v>129</v>
      </c>
      <c r="C230">
        <v>1</v>
      </c>
      <c r="D230" t="s">
        <v>78</v>
      </c>
      <c r="E230">
        <v>14</v>
      </c>
    </row>
    <row r="231" spans="1:5" x14ac:dyDescent="0.3">
      <c r="A231" t="s">
        <v>132</v>
      </c>
      <c r="B231" t="s">
        <v>129</v>
      </c>
      <c r="C231">
        <v>1</v>
      </c>
      <c r="D231" t="s">
        <v>79</v>
      </c>
      <c r="E231">
        <v>3</v>
      </c>
    </row>
    <row r="232" spans="1:5" x14ac:dyDescent="0.3">
      <c r="A232" t="s">
        <v>132</v>
      </c>
      <c r="B232" t="s">
        <v>129</v>
      </c>
      <c r="C232">
        <v>1</v>
      </c>
      <c r="D232" t="s">
        <v>80</v>
      </c>
      <c r="E232">
        <v>0.27100000000000002</v>
      </c>
    </row>
    <row r="233" spans="1:5" x14ac:dyDescent="0.3">
      <c r="A233" t="s">
        <v>132</v>
      </c>
      <c r="B233" t="s">
        <v>129</v>
      </c>
      <c r="C233">
        <v>1</v>
      </c>
      <c r="D233" t="s">
        <v>81</v>
      </c>
      <c r="E233">
        <v>7.3</v>
      </c>
    </row>
    <row r="234" spans="1:5" x14ac:dyDescent="0.3">
      <c r="A234" t="s">
        <v>132</v>
      </c>
      <c r="B234" t="s">
        <v>129</v>
      </c>
      <c r="C234">
        <v>1</v>
      </c>
      <c r="D234" t="s">
        <v>82</v>
      </c>
      <c r="E234">
        <v>0.02</v>
      </c>
    </row>
    <row r="235" spans="1:5" x14ac:dyDescent="0.3">
      <c r="A235" t="s">
        <v>132</v>
      </c>
      <c r="B235" t="s">
        <v>129</v>
      </c>
      <c r="C235">
        <v>1</v>
      </c>
      <c r="D235" t="s">
        <v>83</v>
      </c>
      <c r="E235">
        <v>3.31</v>
      </c>
    </row>
    <row r="236" spans="1:5" x14ac:dyDescent="0.3">
      <c r="A236" t="s">
        <v>132</v>
      </c>
      <c r="B236" t="s">
        <v>129</v>
      </c>
      <c r="C236">
        <v>1</v>
      </c>
      <c r="D236" t="s">
        <v>84</v>
      </c>
      <c r="E236">
        <v>0.6</v>
      </c>
    </row>
    <row r="237" spans="1:5" x14ac:dyDescent="0.3">
      <c r="A237" t="s">
        <v>132</v>
      </c>
      <c r="B237" t="s">
        <v>129</v>
      </c>
      <c r="C237">
        <v>1</v>
      </c>
      <c r="D237" t="s">
        <v>85</v>
      </c>
      <c r="E237">
        <v>0.77</v>
      </c>
    </row>
    <row r="238" spans="1:5" x14ac:dyDescent="0.3">
      <c r="A238" t="s">
        <v>132</v>
      </c>
      <c r="B238" t="s">
        <v>129</v>
      </c>
      <c r="C238">
        <v>1</v>
      </c>
      <c r="D238" t="s">
        <v>86</v>
      </c>
      <c r="E238">
        <v>0.06</v>
      </c>
    </row>
    <row r="239" spans="1:5" x14ac:dyDescent="0.3">
      <c r="A239" t="s">
        <v>132</v>
      </c>
      <c r="B239" t="s">
        <v>129</v>
      </c>
      <c r="C239">
        <v>1</v>
      </c>
      <c r="D239" t="s">
        <v>87</v>
      </c>
      <c r="E239">
        <v>0.03</v>
      </c>
    </row>
    <row r="240" spans="1:5" x14ac:dyDescent="0.3">
      <c r="A240" t="s">
        <v>132</v>
      </c>
      <c r="B240" t="s">
        <v>129</v>
      </c>
      <c r="C240">
        <v>2</v>
      </c>
      <c r="D240" t="s">
        <v>54</v>
      </c>
      <c r="E240">
        <v>1760</v>
      </c>
    </row>
    <row r="241" spans="1:5" x14ac:dyDescent="0.3">
      <c r="A241" t="s">
        <v>132</v>
      </c>
      <c r="B241" t="s">
        <v>129</v>
      </c>
      <c r="C241">
        <v>2</v>
      </c>
      <c r="D241" t="s">
        <v>55</v>
      </c>
      <c r="E241">
        <v>5</v>
      </c>
    </row>
    <row r="242" spans="1:5" x14ac:dyDescent="0.3">
      <c r="A242" t="s">
        <v>132</v>
      </c>
      <c r="B242" t="s">
        <v>129</v>
      </c>
      <c r="C242">
        <v>2</v>
      </c>
      <c r="D242" t="s">
        <v>56</v>
      </c>
      <c r="E242">
        <v>54</v>
      </c>
    </row>
    <row r="243" spans="1:5" x14ac:dyDescent="0.3">
      <c r="A243" t="s">
        <v>132</v>
      </c>
      <c r="B243" t="s">
        <v>129</v>
      </c>
      <c r="C243">
        <v>2</v>
      </c>
      <c r="D243" t="s">
        <v>57</v>
      </c>
      <c r="E243">
        <v>2.9000000000000001E-2</v>
      </c>
    </row>
    <row r="244" spans="1:5" x14ac:dyDescent="0.3">
      <c r="A244" t="s">
        <v>132</v>
      </c>
      <c r="B244" t="s">
        <v>129</v>
      </c>
      <c r="C244">
        <v>2</v>
      </c>
      <c r="D244" t="s">
        <v>58</v>
      </c>
      <c r="E244">
        <v>4240</v>
      </c>
    </row>
    <row r="245" spans="1:5" x14ac:dyDescent="0.3">
      <c r="A245" t="s">
        <v>132</v>
      </c>
      <c r="B245" t="s">
        <v>129</v>
      </c>
      <c r="C245">
        <v>2</v>
      </c>
      <c r="D245" t="s">
        <v>59</v>
      </c>
      <c r="E245">
        <v>14.2</v>
      </c>
    </row>
    <row r="246" spans="1:5" x14ac:dyDescent="0.3">
      <c r="A246" t="s">
        <v>132</v>
      </c>
      <c r="B246" t="s">
        <v>129</v>
      </c>
      <c r="C246">
        <v>2</v>
      </c>
      <c r="D246" t="s">
        <v>60</v>
      </c>
      <c r="E246">
        <v>4.07</v>
      </c>
    </row>
    <row r="247" spans="1:5" x14ac:dyDescent="0.3">
      <c r="A247" t="s">
        <v>132</v>
      </c>
      <c r="B247" t="s">
        <v>129</v>
      </c>
      <c r="C247">
        <v>2</v>
      </c>
      <c r="D247" t="s">
        <v>61</v>
      </c>
      <c r="E247">
        <v>0.253</v>
      </c>
    </row>
    <row r="248" spans="1:5" x14ac:dyDescent="0.3">
      <c r="A248" t="s">
        <v>132</v>
      </c>
      <c r="B248" t="s">
        <v>129</v>
      </c>
      <c r="C248">
        <v>2</v>
      </c>
      <c r="D248" t="s">
        <v>62</v>
      </c>
      <c r="E248">
        <v>9880</v>
      </c>
    </row>
    <row r="249" spans="1:5" x14ac:dyDescent="0.3">
      <c r="A249" t="s">
        <v>132</v>
      </c>
      <c r="B249" t="s">
        <v>129</v>
      </c>
      <c r="C249">
        <v>2</v>
      </c>
      <c r="D249" t="s">
        <v>63</v>
      </c>
      <c r="E249">
        <v>0.93</v>
      </c>
    </row>
    <row r="250" spans="1:5" x14ac:dyDescent="0.3">
      <c r="A250" t="s">
        <v>132</v>
      </c>
      <c r="B250" t="s">
        <v>129</v>
      </c>
      <c r="C250">
        <v>2</v>
      </c>
      <c r="D250" t="s">
        <v>64</v>
      </c>
      <c r="E250">
        <v>363</v>
      </c>
    </row>
    <row r="251" spans="1:5" x14ac:dyDescent="0.3">
      <c r="A251" t="s">
        <v>132</v>
      </c>
      <c r="B251" t="s">
        <v>129</v>
      </c>
      <c r="C251">
        <v>2</v>
      </c>
      <c r="D251" t="s">
        <v>65</v>
      </c>
      <c r="E251">
        <v>6.02</v>
      </c>
    </row>
    <row r="252" spans="1:5" x14ac:dyDescent="0.3">
      <c r="A252" t="s">
        <v>132</v>
      </c>
      <c r="B252" t="s">
        <v>129</v>
      </c>
      <c r="C252">
        <v>2</v>
      </c>
      <c r="D252" t="s">
        <v>66</v>
      </c>
      <c r="E252">
        <v>4.09</v>
      </c>
    </row>
    <row r="253" spans="1:5" x14ac:dyDescent="0.3">
      <c r="A253" t="s">
        <v>132</v>
      </c>
      <c r="B253" t="s">
        <v>129</v>
      </c>
      <c r="C253">
        <v>2</v>
      </c>
      <c r="D253" t="s">
        <v>67</v>
      </c>
      <c r="E253">
        <v>1640</v>
      </c>
    </row>
    <row r="254" spans="1:5" x14ac:dyDescent="0.3">
      <c r="A254" t="s">
        <v>132</v>
      </c>
      <c r="B254" t="s">
        <v>129</v>
      </c>
      <c r="C254">
        <v>2</v>
      </c>
      <c r="D254" t="s">
        <v>68</v>
      </c>
      <c r="E254">
        <v>542</v>
      </c>
    </row>
    <row r="255" spans="1:5" x14ac:dyDescent="0.3">
      <c r="A255" t="s">
        <v>132</v>
      </c>
      <c r="B255" t="s">
        <v>129</v>
      </c>
      <c r="C255">
        <v>2</v>
      </c>
      <c r="D255" t="s">
        <v>69</v>
      </c>
      <c r="E255">
        <v>0.31</v>
      </c>
    </row>
    <row r="256" spans="1:5" x14ac:dyDescent="0.3">
      <c r="A256" t="s">
        <v>132</v>
      </c>
      <c r="B256" t="s">
        <v>129</v>
      </c>
      <c r="C256">
        <v>2</v>
      </c>
      <c r="D256" t="s">
        <v>70</v>
      </c>
      <c r="E256">
        <v>81</v>
      </c>
    </row>
    <row r="257" spans="1:5" x14ac:dyDescent="0.3">
      <c r="A257" t="s">
        <v>132</v>
      </c>
      <c r="B257" t="s">
        <v>129</v>
      </c>
      <c r="C257">
        <v>2</v>
      </c>
      <c r="D257" t="s">
        <v>71</v>
      </c>
      <c r="E257">
        <v>0.05</v>
      </c>
    </row>
    <row r="258" spans="1:5" x14ac:dyDescent="0.3">
      <c r="A258" t="s">
        <v>132</v>
      </c>
      <c r="B258" t="s">
        <v>129</v>
      </c>
      <c r="C258">
        <v>2</v>
      </c>
      <c r="D258" t="s">
        <v>72</v>
      </c>
      <c r="E258">
        <v>288</v>
      </c>
    </row>
    <row r="259" spans="1:5" x14ac:dyDescent="0.3">
      <c r="A259" t="s">
        <v>132</v>
      </c>
      <c r="B259" t="s">
        <v>129</v>
      </c>
      <c r="C259">
        <v>2</v>
      </c>
      <c r="D259" t="s">
        <v>73</v>
      </c>
      <c r="E259">
        <v>0.02</v>
      </c>
    </row>
    <row r="260" spans="1:5" x14ac:dyDescent="0.3">
      <c r="A260" t="s">
        <v>132</v>
      </c>
      <c r="B260" t="s">
        <v>129</v>
      </c>
      <c r="C260">
        <v>2</v>
      </c>
      <c r="D260" t="s">
        <v>74</v>
      </c>
      <c r="E260">
        <v>0.01</v>
      </c>
    </row>
    <row r="261" spans="1:5" x14ac:dyDescent="0.3">
      <c r="A261" t="s">
        <v>132</v>
      </c>
      <c r="B261" t="s">
        <v>129</v>
      </c>
      <c r="C261">
        <v>2</v>
      </c>
      <c r="D261" t="s">
        <v>75</v>
      </c>
      <c r="E261">
        <v>3.54</v>
      </c>
    </row>
    <row r="262" spans="1:5" x14ac:dyDescent="0.3">
      <c r="A262" t="s">
        <v>132</v>
      </c>
      <c r="B262" t="s">
        <v>129</v>
      </c>
      <c r="C262">
        <v>2</v>
      </c>
      <c r="D262" t="s">
        <v>76</v>
      </c>
      <c r="E262">
        <v>2E-3</v>
      </c>
    </row>
    <row r="263" spans="1:5" x14ac:dyDescent="0.3">
      <c r="A263" t="s">
        <v>132</v>
      </c>
      <c r="B263" t="s">
        <v>129</v>
      </c>
      <c r="C263">
        <v>2</v>
      </c>
      <c r="D263" t="s">
        <v>77</v>
      </c>
      <c r="E263">
        <v>0.1</v>
      </c>
    </row>
    <row r="264" spans="1:5" x14ac:dyDescent="0.3">
      <c r="A264" t="s">
        <v>132</v>
      </c>
      <c r="B264" t="s">
        <v>129</v>
      </c>
      <c r="C264">
        <v>2</v>
      </c>
      <c r="D264" t="s">
        <v>78</v>
      </c>
      <c r="E264">
        <v>19.100000000000001</v>
      </c>
    </row>
    <row r="265" spans="1:5" x14ac:dyDescent="0.3">
      <c r="A265" t="s">
        <v>132</v>
      </c>
      <c r="B265" t="s">
        <v>129</v>
      </c>
      <c r="C265">
        <v>2</v>
      </c>
      <c r="D265" t="s">
        <v>79</v>
      </c>
      <c r="E265">
        <v>4</v>
      </c>
    </row>
    <row r="266" spans="1:5" x14ac:dyDescent="0.3">
      <c r="A266" t="s">
        <v>132</v>
      </c>
      <c r="B266" t="s">
        <v>129</v>
      </c>
      <c r="C266">
        <v>2</v>
      </c>
      <c r="D266" t="s">
        <v>80</v>
      </c>
      <c r="E266">
        <v>0.34100000000000003</v>
      </c>
    </row>
    <row r="267" spans="1:5" x14ac:dyDescent="0.3">
      <c r="A267" t="s">
        <v>132</v>
      </c>
      <c r="B267" t="s">
        <v>129</v>
      </c>
      <c r="C267">
        <v>2</v>
      </c>
      <c r="D267" t="s">
        <v>81</v>
      </c>
      <c r="E267">
        <v>8.6999999999999993</v>
      </c>
    </row>
    <row r="268" spans="1:5" x14ac:dyDescent="0.3">
      <c r="A268" t="s">
        <v>132</v>
      </c>
      <c r="B268" t="s">
        <v>129</v>
      </c>
      <c r="C268">
        <v>2</v>
      </c>
      <c r="D268" t="s">
        <v>82</v>
      </c>
      <c r="E268">
        <v>0.02</v>
      </c>
    </row>
    <row r="269" spans="1:5" x14ac:dyDescent="0.3">
      <c r="A269" t="s">
        <v>132</v>
      </c>
      <c r="B269" t="s">
        <v>129</v>
      </c>
      <c r="C269">
        <v>2</v>
      </c>
      <c r="D269" t="s">
        <v>83</v>
      </c>
      <c r="E269">
        <v>3.7</v>
      </c>
    </row>
    <row r="270" spans="1:5" x14ac:dyDescent="0.3">
      <c r="A270" t="s">
        <v>132</v>
      </c>
      <c r="B270" t="s">
        <v>129</v>
      </c>
      <c r="C270">
        <v>2</v>
      </c>
      <c r="D270" t="s">
        <v>84</v>
      </c>
      <c r="E270">
        <v>0.7</v>
      </c>
    </row>
    <row r="271" spans="1:5" x14ac:dyDescent="0.3">
      <c r="A271" t="s">
        <v>132</v>
      </c>
      <c r="B271" t="s">
        <v>129</v>
      </c>
      <c r="C271">
        <v>2</v>
      </c>
      <c r="D271" t="s">
        <v>85</v>
      </c>
      <c r="E271">
        <v>0.98</v>
      </c>
    </row>
    <row r="272" spans="1:5" x14ac:dyDescent="0.3">
      <c r="A272" t="s">
        <v>132</v>
      </c>
      <c r="B272" t="s">
        <v>129</v>
      </c>
      <c r="C272">
        <v>2</v>
      </c>
      <c r="D272" t="s">
        <v>86</v>
      </c>
      <c r="E272">
        <v>0.08</v>
      </c>
    </row>
    <row r="273" spans="1:5" x14ac:dyDescent="0.3">
      <c r="A273" t="s">
        <v>132</v>
      </c>
      <c r="B273" t="s">
        <v>129</v>
      </c>
      <c r="C273">
        <v>2</v>
      </c>
      <c r="D273" t="s">
        <v>87</v>
      </c>
      <c r="E273">
        <v>0.05</v>
      </c>
    </row>
    <row r="274" spans="1:5" x14ac:dyDescent="0.3">
      <c r="A274" t="s">
        <v>132</v>
      </c>
      <c r="B274" t="s">
        <v>129</v>
      </c>
      <c r="C274">
        <v>3</v>
      </c>
      <c r="D274" t="s">
        <v>54</v>
      </c>
      <c r="E274">
        <v>1400</v>
      </c>
    </row>
    <row r="275" spans="1:5" x14ac:dyDescent="0.3">
      <c r="A275" t="s">
        <v>132</v>
      </c>
      <c r="B275" t="s">
        <v>129</v>
      </c>
      <c r="C275">
        <v>3</v>
      </c>
      <c r="D275" t="s">
        <v>55</v>
      </c>
      <c r="E275">
        <v>5</v>
      </c>
    </row>
    <row r="276" spans="1:5" x14ac:dyDescent="0.3">
      <c r="A276" t="s">
        <v>132</v>
      </c>
      <c r="B276" t="s">
        <v>129</v>
      </c>
      <c r="C276">
        <v>3</v>
      </c>
      <c r="D276" t="s">
        <v>56</v>
      </c>
      <c r="E276">
        <v>44.6</v>
      </c>
    </row>
    <row r="277" spans="1:5" x14ac:dyDescent="0.3">
      <c r="A277" t="s">
        <v>132</v>
      </c>
      <c r="B277" t="s">
        <v>129</v>
      </c>
      <c r="C277">
        <v>3</v>
      </c>
      <c r="D277" t="s">
        <v>57</v>
      </c>
      <c r="E277">
        <v>3.6999999999999998E-2</v>
      </c>
    </row>
    <row r="278" spans="1:5" x14ac:dyDescent="0.3">
      <c r="A278" t="s">
        <v>132</v>
      </c>
      <c r="B278" t="s">
        <v>129</v>
      </c>
      <c r="C278">
        <v>3</v>
      </c>
      <c r="D278" t="s">
        <v>58</v>
      </c>
      <c r="E278">
        <v>2230</v>
      </c>
    </row>
    <row r="279" spans="1:5" x14ac:dyDescent="0.3">
      <c r="A279" t="s">
        <v>132</v>
      </c>
      <c r="B279" t="s">
        <v>129</v>
      </c>
      <c r="C279">
        <v>3</v>
      </c>
      <c r="D279" t="s">
        <v>59</v>
      </c>
      <c r="E279">
        <v>15.4</v>
      </c>
    </row>
    <row r="280" spans="1:5" x14ac:dyDescent="0.3">
      <c r="A280" t="s">
        <v>132</v>
      </c>
      <c r="B280" t="s">
        <v>129</v>
      </c>
      <c r="C280">
        <v>3</v>
      </c>
      <c r="D280" t="s">
        <v>60</v>
      </c>
      <c r="E280">
        <v>3.67</v>
      </c>
    </row>
    <row r="281" spans="1:5" x14ac:dyDescent="0.3">
      <c r="A281" t="s">
        <v>132</v>
      </c>
      <c r="B281" t="s">
        <v>129</v>
      </c>
      <c r="C281">
        <v>3</v>
      </c>
      <c r="D281" t="s">
        <v>61</v>
      </c>
      <c r="E281">
        <v>0.254</v>
      </c>
    </row>
    <row r="282" spans="1:5" x14ac:dyDescent="0.3">
      <c r="A282" t="s">
        <v>132</v>
      </c>
      <c r="B282" t="s">
        <v>129</v>
      </c>
      <c r="C282">
        <v>3</v>
      </c>
      <c r="D282" t="s">
        <v>62</v>
      </c>
      <c r="E282">
        <v>9400</v>
      </c>
    </row>
    <row r="283" spans="1:5" x14ac:dyDescent="0.3">
      <c r="A283" t="s">
        <v>132</v>
      </c>
      <c r="B283" t="s">
        <v>129</v>
      </c>
      <c r="C283">
        <v>3</v>
      </c>
      <c r="D283" t="s">
        <v>63</v>
      </c>
      <c r="E283">
        <v>0.76</v>
      </c>
    </row>
    <row r="284" spans="1:5" x14ac:dyDescent="0.3">
      <c r="A284" t="s">
        <v>132</v>
      </c>
      <c r="B284" t="s">
        <v>129</v>
      </c>
      <c r="C284">
        <v>3</v>
      </c>
      <c r="D284" t="s">
        <v>64</v>
      </c>
      <c r="E284">
        <v>265</v>
      </c>
    </row>
    <row r="285" spans="1:5" x14ac:dyDescent="0.3">
      <c r="A285" t="s">
        <v>132</v>
      </c>
      <c r="B285" t="s">
        <v>129</v>
      </c>
      <c r="C285">
        <v>3</v>
      </c>
      <c r="D285" t="s">
        <v>65</v>
      </c>
      <c r="E285">
        <v>6.3</v>
      </c>
    </row>
    <row r="286" spans="1:5" x14ac:dyDescent="0.3">
      <c r="A286" t="s">
        <v>132</v>
      </c>
      <c r="B286" t="s">
        <v>129</v>
      </c>
      <c r="C286">
        <v>3</v>
      </c>
      <c r="D286" t="s">
        <v>66</v>
      </c>
      <c r="E286">
        <v>2.64</v>
      </c>
    </row>
    <row r="287" spans="1:5" x14ac:dyDescent="0.3">
      <c r="A287" t="s">
        <v>132</v>
      </c>
      <c r="B287" t="s">
        <v>129</v>
      </c>
      <c r="C287">
        <v>3</v>
      </c>
      <c r="D287" t="s">
        <v>67</v>
      </c>
      <c r="E287">
        <v>1160</v>
      </c>
    </row>
    <row r="288" spans="1:5" x14ac:dyDescent="0.3">
      <c r="A288" t="s">
        <v>132</v>
      </c>
      <c r="B288" t="s">
        <v>129</v>
      </c>
      <c r="C288">
        <v>3</v>
      </c>
      <c r="D288" t="s">
        <v>68</v>
      </c>
      <c r="E288">
        <v>463</v>
      </c>
    </row>
    <row r="289" spans="1:5" x14ac:dyDescent="0.3">
      <c r="A289" t="s">
        <v>132</v>
      </c>
      <c r="B289" t="s">
        <v>129</v>
      </c>
      <c r="C289">
        <v>3</v>
      </c>
      <c r="D289" t="s">
        <v>69</v>
      </c>
      <c r="E289">
        <v>0.28999999999999998</v>
      </c>
    </row>
    <row r="290" spans="1:5" x14ac:dyDescent="0.3">
      <c r="A290" t="s">
        <v>132</v>
      </c>
      <c r="B290" t="s">
        <v>129</v>
      </c>
      <c r="C290">
        <v>3</v>
      </c>
      <c r="D290" t="s">
        <v>70</v>
      </c>
      <c r="E290">
        <v>31</v>
      </c>
    </row>
    <row r="291" spans="1:5" x14ac:dyDescent="0.3">
      <c r="A291" t="s">
        <v>132</v>
      </c>
      <c r="B291" t="s">
        <v>129</v>
      </c>
      <c r="C291">
        <v>3</v>
      </c>
      <c r="D291" t="s">
        <v>71</v>
      </c>
      <c r="E291">
        <v>0.05</v>
      </c>
    </row>
    <row r="292" spans="1:5" x14ac:dyDescent="0.3">
      <c r="A292" t="s">
        <v>132</v>
      </c>
      <c r="B292" t="s">
        <v>129</v>
      </c>
      <c r="C292">
        <v>3</v>
      </c>
      <c r="D292" t="s">
        <v>72</v>
      </c>
      <c r="E292">
        <v>257</v>
      </c>
    </row>
    <row r="293" spans="1:5" x14ac:dyDescent="0.3">
      <c r="A293" t="s">
        <v>132</v>
      </c>
      <c r="B293" t="s">
        <v>129</v>
      </c>
      <c r="C293">
        <v>3</v>
      </c>
      <c r="D293" t="s">
        <v>73</v>
      </c>
      <c r="E293">
        <v>0.02</v>
      </c>
    </row>
    <row r="294" spans="1:5" x14ac:dyDescent="0.3">
      <c r="A294" t="s">
        <v>132</v>
      </c>
      <c r="B294" t="s">
        <v>129</v>
      </c>
      <c r="C294">
        <v>3</v>
      </c>
      <c r="D294" t="s">
        <v>74</v>
      </c>
      <c r="E294">
        <v>0.01</v>
      </c>
    </row>
    <row r="295" spans="1:5" x14ac:dyDescent="0.3">
      <c r="A295" t="s">
        <v>132</v>
      </c>
      <c r="B295" t="s">
        <v>129</v>
      </c>
      <c r="C295">
        <v>3</v>
      </c>
      <c r="D295" t="s">
        <v>75</v>
      </c>
      <c r="E295">
        <v>3.03</v>
      </c>
    </row>
    <row r="296" spans="1:5" x14ac:dyDescent="0.3">
      <c r="A296" t="s">
        <v>132</v>
      </c>
      <c r="B296" t="s">
        <v>129</v>
      </c>
      <c r="C296">
        <v>3</v>
      </c>
      <c r="D296" t="s">
        <v>76</v>
      </c>
      <c r="E296">
        <v>2E-3</v>
      </c>
    </row>
    <row r="297" spans="1:5" x14ac:dyDescent="0.3">
      <c r="A297" t="s">
        <v>132</v>
      </c>
      <c r="B297" t="s">
        <v>129</v>
      </c>
      <c r="C297">
        <v>3</v>
      </c>
      <c r="D297" t="s">
        <v>77</v>
      </c>
      <c r="E297">
        <v>0.1</v>
      </c>
    </row>
    <row r="298" spans="1:5" x14ac:dyDescent="0.3">
      <c r="A298" t="s">
        <v>132</v>
      </c>
      <c r="B298" t="s">
        <v>129</v>
      </c>
      <c r="C298">
        <v>3</v>
      </c>
      <c r="D298" t="s">
        <v>78</v>
      </c>
      <c r="E298">
        <v>14.7</v>
      </c>
    </row>
    <row r="299" spans="1:5" x14ac:dyDescent="0.3">
      <c r="A299" t="s">
        <v>132</v>
      </c>
      <c r="B299" t="s">
        <v>129</v>
      </c>
      <c r="C299">
        <v>3</v>
      </c>
      <c r="D299" t="s">
        <v>79</v>
      </c>
      <c r="E299">
        <v>5</v>
      </c>
    </row>
    <row r="300" spans="1:5" x14ac:dyDescent="0.3">
      <c r="A300" t="s">
        <v>132</v>
      </c>
      <c r="B300" t="s">
        <v>129</v>
      </c>
      <c r="C300">
        <v>3</v>
      </c>
      <c r="D300" t="s">
        <v>80</v>
      </c>
      <c r="E300">
        <v>0.33200000000000002</v>
      </c>
    </row>
    <row r="301" spans="1:5" x14ac:dyDescent="0.3">
      <c r="A301" t="s">
        <v>132</v>
      </c>
      <c r="B301" t="s">
        <v>129</v>
      </c>
      <c r="C301">
        <v>3</v>
      </c>
      <c r="D301" t="s">
        <v>81</v>
      </c>
      <c r="E301">
        <v>8.4</v>
      </c>
    </row>
    <row r="302" spans="1:5" x14ac:dyDescent="0.3">
      <c r="A302" t="s">
        <v>132</v>
      </c>
      <c r="B302" t="s">
        <v>129</v>
      </c>
      <c r="C302">
        <v>3</v>
      </c>
      <c r="D302" t="s">
        <v>82</v>
      </c>
      <c r="E302">
        <v>0.02</v>
      </c>
    </row>
    <row r="303" spans="1:5" x14ac:dyDescent="0.3">
      <c r="A303" t="s">
        <v>132</v>
      </c>
      <c r="B303" t="s">
        <v>129</v>
      </c>
      <c r="C303">
        <v>3</v>
      </c>
      <c r="D303" t="s">
        <v>83</v>
      </c>
      <c r="E303">
        <v>3.63</v>
      </c>
    </row>
    <row r="304" spans="1:5" x14ac:dyDescent="0.3">
      <c r="A304" t="s">
        <v>132</v>
      </c>
      <c r="B304" t="s">
        <v>129</v>
      </c>
      <c r="C304">
        <v>3</v>
      </c>
      <c r="D304" t="s">
        <v>84</v>
      </c>
      <c r="E304">
        <v>0.5</v>
      </c>
    </row>
    <row r="305" spans="1:5" x14ac:dyDescent="0.3">
      <c r="A305" t="s">
        <v>132</v>
      </c>
      <c r="B305" t="s">
        <v>129</v>
      </c>
      <c r="C305">
        <v>3</v>
      </c>
      <c r="D305" t="s">
        <v>85</v>
      </c>
      <c r="E305">
        <v>0.96</v>
      </c>
    </row>
    <row r="306" spans="1:5" x14ac:dyDescent="0.3">
      <c r="A306" t="s">
        <v>132</v>
      </c>
      <c r="B306" t="s">
        <v>129</v>
      </c>
      <c r="C306">
        <v>3</v>
      </c>
      <c r="D306" t="s">
        <v>86</v>
      </c>
      <c r="E306">
        <v>0.09</v>
      </c>
    </row>
    <row r="307" spans="1:5" x14ac:dyDescent="0.3">
      <c r="A307" t="s">
        <v>132</v>
      </c>
      <c r="B307" t="s">
        <v>129</v>
      </c>
      <c r="C307">
        <v>3</v>
      </c>
      <c r="D307" t="s">
        <v>87</v>
      </c>
      <c r="E307">
        <v>0.05</v>
      </c>
    </row>
    <row r="308" spans="1:5" x14ac:dyDescent="0.3">
      <c r="A308" t="s">
        <v>133</v>
      </c>
      <c r="B308" t="s">
        <v>130</v>
      </c>
      <c r="C308">
        <v>1</v>
      </c>
      <c r="D308" t="s">
        <v>54</v>
      </c>
      <c r="E308">
        <v>6720</v>
      </c>
    </row>
    <row r="309" spans="1:5" x14ac:dyDescent="0.3">
      <c r="A309" t="s">
        <v>133</v>
      </c>
      <c r="B309" t="s">
        <v>130</v>
      </c>
      <c r="C309">
        <v>1</v>
      </c>
      <c r="D309" t="s">
        <v>55</v>
      </c>
      <c r="E309">
        <v>11</v>
      </c>
    </row>
    <row r="310" spans="1:5" x14ac:dyDescent="0.3">
      <c r="A310" t="s">
        <v>133</v>
      </c>
      <c r="B310" t="s">
        <v>130</v>
      </c>
      <c r="C310">
        <v>1</v>
      </c>
      <c r="D310" t="s">
        <v>56</v>
      </c>
      <c r="E310">
        <v>225</v>
      </c>
    </row>
    <row r="311" spans="1:5" x14ac:dyDescent="0.3">
      <c r="A311" t="s">
        <v>133</v>
      </c>
      <c r="B311" t="s">
        <v>130</v>
      </c>
      <c r="C311">
        <v>1</v>
      </c>
      <c r="D311" t="s">
        <v>57</v>
      </c>
      <c r="E311">
        <v>0.129</v>
      </c>
    </row>
    <row r="312" spans="1:5" x14ac:dyDescent="0.3">
      <c r="A312" t="s">
        <v>133</v>
      </c>
      <c r="B312" t="s">
        <v>130</v>
      </c>
      <c r="C312">
        <v>1</v>
      </c>
      <c r="D312" t="s">
        <v>58</v>
      </c>
      <c r="E312">
        <v>10200</v>
      </c>
    </row>
    <row r="313" spans="1:5" x14ac:dyDescent="0.3">
      <c r="A313" t="s">
        <v>133</v>
      </c>
      <c r="B313" t="s">
        <v>130</v>
      </c>
      <c r="C313">
        <v>1</v>
      </c>
      <c r="D313" t="s">
        <v>59</v>
      </c>
      <c r="E313">
        <v>26.8</v>
      </c>
    </row>
    <row r="314" spans="1:5" x14ac:dyDescent="0.3">
      <c r="A314" t="s">
        <v>133</v>
      </c>
      <c r="B314" t="s">
        <v>130</v>
      </c>
      <c r="C314">
        <v>1</v>
      </c>
      <c r="D314" t="s">
        <v>60</v>
      </c>
      <c r="E314">
        <v>12.4</v>
      </c>
    </row>
    <row r="315" spans="1:5" x14ac:dyDescent="0.3">
      <c r="A315" t="s">
        <v>133</v>
      </c>
      <c r="B315" t="s">
        <v>130</v>
      </c>
      <c r="C315">
        <v>1</v>
      </c>
      <c r="D315" t="s">
        <v>61</v>
      </c>
      <c r="E315">
        <v>0.46899999999999997</v>
      </c>
    </row>
    <row r="316" spans="1:5" x14ac:dyDescent="0.3">
      <c r="A316" t="s">
        <v>133</v>
      </c>
      <c r="B316" t="s">
        <v>130</v>
      </c>
      <c r="C316">
        <v>1</v>
      </c>
      <c r="D316" t="s">
        <v>62</v>
      </c>
      <c r="E316">
        <v>30400</v>
      </c>
    </row>
    <row r="317" spans="1:5" x14ac:dyDescent="0.3">
      <c r="A317" t="s">
        <v>133</v>
      </c>
      <c r="B317" t="s">
        <v>130</v>
      </c>
      <c r="C317">
        <v>1</v>
      </c>
      <c r="D317" t="s">
        <v>63</v>
      </c>
      <c r="E317">
        <v>2.78</v>
      </c>
    </row>
    <row r="318" spans="1:5" x14ac:dyDescent="0.3">
      <c r="A318" t="s">
        <v>133</v>
      </c>
      <c r="B318" t="s">
        <v>130</v>
      </c>
      <c r="C318">
        <v>1</v>
      </c>
      <c r="D318" t="s">
        <v>64</v>
      </c>
      <c r="E318">
        <v>1470</v>
      </c>
    </row>
    <row r="319" spans="1:5" x14ac:dyDescent="0.3">
      <c r="A319" t="s">
        <v>133</v>
      </c>
      <c r="B319" t="s">
        <v>130</v>
      </c>
      <c r="C319">
        <v>1</v>
      </c>
      <c r="D319" t="s">
        <v>65</v>
      </c>
      <c r="E319">
        <v>12</v>
      </c>
    </row>
    <row r="320" spans="1:5" x14ac:dyDescent="0.3">
      <c r="A320" t="s">
        <v>133</v>
      </c>
      <c r="B320" t="s">
        <v>130</v>
      </c>
      <c r="C320">
        <v>1</v>
      </c>
      <c r="D320" t="s">
        <v>66</v>
      </c>
      <c r="E320">
        <v>12.4</v>
      </c>
    </row>
    <row r="321" spans="1:5" x14ac:dyDescent="0.3">
      <c r="A321" t="s">
        <v>133</v>
      </c>
      <c r="B321" t="s">
        <v>130</v>
      </c>
      <c r="C321">
        <v>1</v>
      </c>
      <c r="D321" t="s">
        <v>67</v>
      </c>
      <c r="E321">
        <v>4500</v>
      </c>
    </row>
    <row r="322" spans="1:5" x14ac:dyDescent="0.3">
      <c r="A322" t="s">
        <v>133</v>
      </c>
      <c r="B322" t="s">
        <v>130</v>
      </c>
      <c r="C322">
        <v>1</v>
      </c>
      <c r="D322" t="s">
        <v>68</v>
      </c>
      <c r="E322">
        <v>3530</v>
      </c>
    </row>
    <row r="323" spans="1:5" x14ac:dyDescent="0.3">
      <c r="A323" t="s">
        <v>133</v>
      </c>
      <c r="B323" t="s">
        <v>130</v>
      </c>
      <c r="C323">
        <v>1</v>
      </c>
      <c r="D323" t="s">
        <v>69</v>
      </c>
      <c r="E323">
        <v>0.47</v>
      </c>
    </row>
    <row r="324" spans="1:5" x14ac:dyDescent="0.3">
      <c r="A324" t="s">
        <v>133</v>
      </c>
      <c r="B324" t="s">
        <v>130</v>
      </c>
      <c r="C324">
        <v>1</v>
      </c>
      <c r="D324" t="s">
        <v>70</v>
      </c>
      <c r="E324">
        <v>225</v>
      </c>
    </row>
    <row r="325" spans="1:5" x14ac:dyDescent="0.3">
      <c r="A325" t="s">
        <v>133</v>
      </c>
      <c r="B325" t="s">
        <v>130</v>
      </c>
      <c r="C325">
        <v>1</v>
      </c>
      <c r="D325" t="s">
        <v>71</v>
      </c>
      <c r="E325">
        <v>0.08</v>
      </c>
    </row>
    <row r="326" spans="1:5" x14ac:dyDescent="0.3">
      <c r="A326" t="s">
        <v>133</v>
      </c>
      <c r="B326" t="s">
        <v>130</v>
      </c>
      <c r="C326">
        <v>1</v>
      </c>
      <c r="D326" t="s">
        <v>72</v>
      </c>
      <c r="E326">
        <v>1190</v>
      </c>
    </row>
    <row r="327" spans="1:5" x14ac:dyDescent="0.3">
      <c r="A327" t="s">
        <v>133</v>
      </c>
      <c r="B327" t="s">
        <v>130</v>
      </c>
      <c r="C327">
        <v>1</v>
      </c>
      <c r="D327" t="s">
        <v>73</v>
      </c>
      <c r="E327">
        <v>0.02</v>
      </c>
    </row>
    <row r="328" spans="1:5" x14ac:dyDescent="0.3">
      <c r="A328" t="s">
        <v>133</v>
      </c>
      <c r="B328" t="s">
        <v>130</v>
      </c>
      <c r="C328">
        <v>1</v>
      </c>
      <c r="D328" t="s">
        <v>74</v>
      </c>
      <c r="E328">
        <v>0.01</v>
      </c>
    </row>
    <row r="329" spans="1:5" x14ac:dyDescent="0.3">
      <c r="A329" t="s">
        <v>133</v>
      </c>
      <c r="B329" t="s">
        <v>130</v>
      </c>
      <c r="C329">
        <v>1</v>
      </c>
      <c r="D329" t="s">
        <v>75</v>
      </c>
      <c r="E329">
        <v>9.09</v>
      </c>
    </row>
    <row r="330" spans="1:5" x14ac:dyDescent="0.3">
      <c r="A330" t="s">
        <v>133</v>
      </c>
      <c r="B330" t="s">
        <v>130</v>
      </c>
      <c r="C330">
        <v>1</v>
      </c>
      <c r="D330" t="s">
        <v>76</v>
      </c>
      <c r="E330">
        <v>3.0000000000000001E-3</v>
      </c>
    </row>
    <row r="331" spans="1:5" x14ac:dyDescent="0.3">
      <c r="A331" t="s">
        <v>133</v>
      </c>
      <c r="B331" t="s">
        <v>130</v>
      </c>
      <c r="C331">
        <v>1</v>
      </c>
      <c r="D331" t="s">
        <v>77</v>
      </c>
      <c r="E331">
        <v>0.2</v>
      </c>
    </row>
    <row r="332" spans="1:5" x14ac:dyDescent="0.3">
      <c r="A332" t="s">
        <v>133</v>
      </c>
      <c r="B332" t="s">
        <v>130</v>
      </c>
      <c r="C332">
        <v>1</v>
      </c>
      <c r="D332" t="s">
        <v>78</v>
      </c>
      <c r="E332">
        <v>65.2</v>
      </c>
    </row>
    <row r="333" spans="1:5" x14ac:dyDescent="0.3">
      <c r="A333" t="s">
        <v>133</v>
      </c>
      <c r="B333" t="s">
        <v>130</v>
      </c>
      <c r="C333">
        <v>1</v>
      </c>
      <c r="D333" t="s">
        <v>79</v>
      </c>
      <c r="E333">
        <v>5</v>
      </c>
    </row>
    <row r="334" spans="1:5" x14ac:dyDescent="0.3">
      <c r="A334" t="s">
        <v>133</v>
      </c>
      <c r="B334" t="s">
        <v>130</v>
      </c>
      <c r="C334">
        <v>1</v>
      </c>
      <c r="D334" t="s">
        <v>80</v>
      </c>
      <c r="E334">
        <v>0.71199999999999997</v>
      </c>
    </row>
    <row r="335" spans="1:5" x14ac:dyDescent="0.3">
      <c r="A335" t="s">
        <v>133</v>
      </c>
      <c r="B335" t="s">
        <v>130</v>
      </c>
      <c r="C335">
        <v>1</v>
      </c>
      <c r="D335" t="s">
        <v>81</v>
      </c>
      <c r="E335">
        <v>21.4</v>
      </c>
    </row>
    <row r="336" spans="1:5" x14ac:dyDescent="0.3">
      <c r="A336" t="s">
        <v>133</v>
      </c>
      <c r="B336" t="s">
        <v>130</v>
      </c>
      <c r="C336">
        <v>1</v>
      </c>
      <c r="D336" t="s">
        <v>82</v>
      </c>
      <c r="E336">
        <v>0.03</v>
      </c>
    </row>
    <row r="337" spans="1:5" x14ac:dyDescent="0.3">
      <c r="A337" t="s">
        <v>133</v>
      </c>
      <c r="B337" t="s">
        <v>130</v>
      </c>
      <c r="C337">
        <v>1</v>
      </c>
      <c r="D337" t="s">
        <v>83</v>
      </c>
      <c r="E337">
        <v>9.33</v>
      </c>
    </row>
    <row r="338" spans="1:5" x14ac:dyDescent="0.3">
      <c r="A338" t="s">
        <v>133</v>
      </c>
      <c r="B338" t="s">
        <v>130</v>
      </c>
      <c r="C338">
        <v>1</v>
      </c>
      <c r="D338" t="s">
        <v>84</v>
      </c>
      <c r="E338">
        <v>0.7</v>
      </c>
    </row>
    <row r="339" spans="1:5" x14ac:dyDescent="0.3">
      <c r="A339" t="s">
        <v>133</v>
      </c>
      <c r="B339" t="s">
        <v>130</v>
      </c>
      <c r="C339">
        <v>1</v>
      </c>
      <c r="D339" t="s">
        <v>85</v>
      </c>
      <c r="E339">
        <v>2.8</v>
      </c>
    </row>
    <row r="340" spans="1:5" x14ac:dyDescent="0.3">
      <c r="A340" t="s">
        <v>133</v>
      </c>
      <c r="B340" t="s">
        <v>130</v>
      </c>
      <c r="C340">
        <v>1</v>
      </c>
      <c r="D340" t="s">
        <v>86</v>
      </c>
      <c r="E340">
        <v>0.19</v>
      </c>
    </row>
    <row r="341" spans="1:5" x14ac:dyDescent="0.3">
      <c r="A341" t="s">
        <v>133</v>
      </c>
      <c r="B341" t="s">
        <v>130</v>
      </c>
      <c r="C341">
        <v>1</v>
      </c>
      <c r="D341" t="s">
        <v>87</v>
      </c>
      <c r="E341">
        <v>0.08</v>
      </c>
    </row>
    <row r="342" spans="1:5" x14ac:dyDescent="0.3">
      <c r="A342" t="s">
        <v>133</v>
      </c>
      <c r="B342" t="s">
        <v>130</v>
      </c>
      <c r="C342">
        <v>2</v>
      </c>
      <c r="D342" t="s">
        <v>54</v>
      </c>
      <c r="E342">
        <v>6280</v>
      </c>
    </row>
    <row r="343" spans="1:5" x14ac:dyDescent="0.3">
      <c r="A343" t="s">
        <v>133</v>
      </c>
      <c r="B343" t="s">
        <v>130</v>
      </c>
      <c r="C343">
        <v>2</v>
      </c>
      <c r="D343" t="s">
        <v>55</v>
      </c>
      <c r="E343">
        <v>7</v>
      </c>
    </row>
    <row r="344" spans="1:5" x14ac:dyDescent="0.3">
      <c r="A344" t="s">
        <v>133</v>
      </c>
      <c r="B344" t="s">
        <v>130</v>
      </c>
      <c r="C344">
        <v>2</v>
      </c>
      <c r="D344" t="s">
        <v>56</v>
      </c>
      <c r="E344">
        <v>244</v>
      </c>
    </row>
    <row r="345" spans="1:5" x14ac:dyDescent="0.3">
      <c r="A345" t="s">
        <v>133</v>
      </c>
      <c r="B345" t="s">
        <v>130</v>
      </c>
      <c r="C345">
        <v>2</v>
      </c>
      <c r="D345" t="s">
        <v>57</v>
      </c>
      <c r="E345">
        <v>0.13900000000000001</v>
      </c>
    </row>
    <row r="346" spans="1:5" x14ac:dyDescent="0.3">
      <c r="A346" t="s">
        <v>133</v>
      </c>
      <c r="B346" t="s">
        <v>130</v>
      </c>
      <c r="C346">
        <v>2</v>
      </c>
      <c r="D346" t="s">
        <v>58</v>
      </c>
      <c r="E346">
        <v>9750</v>
      </c>
    </row>
    <row r="347" spans="1:5" x14ac:dyDescent="0.3">
      <c r="A347" t="s">
        <v>133</v>
      </c>
      <c r="B347" t="s">
        <v>130</v>
      </c>
      <c r="C347">
        <v>2</v>
      </c>
      <c r="D347" t="s">
        <v>59</v>
      </c>
      <c r="E347">
        <v>26.8</v>
      </c>
    </row>
    <row r="348" spans="1:5" x14ac:dyDescent="0.3">
      <c r="A348" t="s">
        <v>133</v>
      </c>
      <c r="B348" t="s">
        <v>130</v>
      </c>
      <c r="C348">
        <v>2</v>
      </c>
      <c r="D348" t="s">
        <v>60</v>
      </c>
      <c r="E348">
        <v>11.7</v>
      </c>
    </row>
    <row r="349" spans="1:5" x14ac:dyDescent="0.3">
      <c r="A349" t="s">
        <v>133</v>
      </c>
      <c r="B349" t="s">
        <v>130</v>
      </c>
      <c r="C349">
        <v>2</v>
      </c>
      <c r="D349" t="s">
        <v>61</v>
      </c>
      <c r="E349">
        <v>0.433</v>
      </c>
    </row>
    <row r="350" spans="1:5" x14ac:dyDescent="0.3">
      <c r="A350" t="s">
        <v>133</v>
      </c>
      <c r="B350" t="s">
        <v>130</v>
      </c>
      <c r="C350">
        <v>2</v>
      </c>
      <c r="D350" t="s">
        <v>62</v>
      </c>
      <c r="E350">
        <v>30900</v>
      </c>
    </row>
    <row r="351" spans="1:5" x14ac:dyDescent="0.3">
      <c r="A351" t="s">
        <v>133</v>
      </c>
      <c r="B351" t="s">
        <v>130</v>
      </c>
      <c r="C351">
        <v>2</v>
      </c>
      <c r="D351" t="s">
        <v>63</v>
      </c>
      <c r="E351">
        <v>2.85</v>
      </c>
    </row>
    <row r="352" spans="1:5" x14ac:dyDescent="0.3">
      <c r="A352" t="s">
        <v>133</v>
      </c>
      <c r="B352" t="s">
        <v>130</v>
      </c>
      <c r="C352">
        <v>2</v>
      </c>
      <c r="D352" t="s">
        <v>64</v>
      </c>
      <c r="E352">
        <v>1350</v>
      </c>
    </row>
    <row r="353" spans="1:5" x14ac:dyDescent="0.3">
      <c r="A353" t="s">
        <v>133</v>
      </c>
      <c r="B353" t="s">
        <v>130</v>
      </c>
      <c r="C353">
        <v>2</v>
      </c>
      <c r="D353" t="s">
        <v>65</v>
      </c>
      <c r="E353">
        <v>11.9</v>
      </c>
    </row>
    <row r="354" spans="1:5" x14ac:dyDescent="0.3">
      <c r="A354" t="s">
        <v>133</v>
      </c>
      <c r="B354" t="s">
        <v>130</v>
      </c>
      <c r="C354">
        <v>2</v>
      </c>
      <c r="D354" t="s">
        <v>66</v>
      </c>
      <c r="E354">
        <v>13.1</v>
      </c>
    </row>
    <row r="355" spans="1:5" x14ac:dyDescent="0.3">
      <c r="A355" t="s">
        <v>133</v>
      </c>
      <c r="B355" t="s">
        <v>130</v>
      </c>
      <c r="C355">
        <v>2</v>
      </c>
      <c r="D355" t="s">
        <v>67</v>
      </c>
      <c r="E355">
        <v>4650</v>
      </c>
    </row>
    <row r="356" spans="1:5" x14ac:dyDescent="0.3">
      <c r="A356" t="s">
        <v>133</v>
      </c>
      <c r="B356" t="s">
        <v>130</v>
      </c>
      <c r="C356">
        <v>2</v>
      </c>
      <c r="D356" t="s">
        <v>68</v>
      </c>
      <c r="E356">
        <v>3290</v>
      </c>
    </row>
    <row r="357" spans="1:5" x14ac:dyDescent="0.3">
      <c r="A357" t="s">
        <v>133</v>
      </c>
      <c r="B357" t="s">
        <v>130</v>
      </c>
      <c r="C357">
        <v>2</v>
      </c>
      <c r="D357" t="s">
        <v>69</v>
      </c>
      <c r="E357">
        <v>0.53</v>
      </c>
    </row>
    <row r="358" spans="1:5" x14ac:dyDescent="0.3">
      <c r="A358" t="s">
        <v>133</v>
      </c>
      <c r="B358" t="s">
        <v>130</v>
      </c>
      <c r="C358">
        <v>2</v>
      </c>
      <c r="D358" t="s">
        <v>70</v>
      </c>
      <c r="E358">
        <v>223</v>
      </c>
    </row>
    <row r="359" spans="1:5" x14ac:dyDescent="0.3">
      <c r="A359" t="s">
        <v>133</v>
      </c>
      <c r="B359" t="s">
        <v>130</v>
      </c>
      <c r="C359">
        <v>2</v>
      </c>
      <c r="D359" t="s">
        <v>71</v>
      </c>
      <c r="E359">
        <v>0.08</v>
      </c>
    </row>
    <row r="360" spans="1:5" x14ac:dyDescent="0.3">
      <c r="A360" t="s">
        <v>133</v>
      </c>
      <c r="B360" t="s">
        <v>130</v>
      </c>
      <c r="C360">
        <v>2</v>
      </c>
      <c r="D360" t="s">
        <v>72</v>
      </c>
      <c r="E360">
        <v>1090</v>
      </c>
    </row>
    <row r="361" spans="1:5" x14ac:dyDescent="0.3">
      <c r="A361" t="s">
        <v>133</v>
      </c>
      <c r="B361" t="s">
        <v>130</v>
      </c>
      <c r="C361">
        <v>2</v>
      </c>
      <c r="D361" t="s">
        <v>73</v>
      </c>
      <c r="E361">
        <v>0.02</v>
      </c>
    </row>
    <row r="362" spans="1:5" x14ac:dyDescent="0.3">
      <c r="A362" t="s">
        <v>133</v>
      </c>
      <c r="B362" t="s">
        <v>130</v>
      </c>
      <c r="C362">
        <v>2</v>
      </c>
      <c r="D362" t="s">
        <v>74</v>
      </c>
      <c r="E362">
        <v>0.01</v>
      </c>
    </row>
    <row r="363" spans="1:5" x14ac:dyDescent="0.3">
      <c r="A363" t="s">
        <v>133</v>
      </c>
      <c r="B363" t="s">
        <v>130</v>
      </c>
      <c r="C363">
        <v>2</v>
      </c>
      <c r="D363" t="s">
        <v>75</v>
      </c>
      <c r="E363">
        <v>9.51</v>
      </c>
    </row>
    <row r="364" spans="1:5" x14ac:dyDescent="0.3">
      <c r="A364" t="s">
        <v>133</v>
      </c>
      <c r="B364" t="s">
        <v>130</v>
      </c>
      <c r="C364">
        <v>2</v>
      </c>
      <c r="D364" t="s">
        <v>76</v>
      </c>
      <c r="E364">
        <v>3.0000000000000001E-3</v>
      </c>
    </row>
    <row r="365" spans="1:5" x14ac:dyDescent="0.3">
      <c r="A365" t="s">
        <v>133</v>
      </c>
      <c r="B365" t="s">
        <v>130</v>
      </c>
      <c r="C365">
        <v>2</v>
      </c>
      <c r="D365" t="s">
        <v>77</v>
      </c>
      <c r="E365">
        <v>0.2</v>
      </c>
    </row>
    <row r="366" spans="1:5" x14ac:dyDescent="0.3">
      <c r="A366" t="s">
        <v>133</v>
      </c>
      <c r="B366" t="s">
        <v>130</v>
      </c>
      <c r="C366">
        <v>2</v>
      </c>
      <c r="D366" t="s">
        <v>78</v>
      </c>
      <c r="E366">
        <v>63.6</v>
      </c>
    </row>
    <row r="367" spans="1:5" x14ac:dyDescent="0.3">
      <c r="A367" t="s">
        <v>133</v>
      </c>
      <c r="B367" t="s">
        <v>130</v>
      </c>
      <c r="C367">
        <v>2</v>
      </c>
      <c r="D367" t="s">
        <v>79</v>
      </c>
      <c r="E367">
        <v>4</v>
      </c>
    </row>
    <row r="368" spans="1:5" x14ac:dyDescent="0.3">
      <c r="A368" t="s">
        <v>133</v>
      </c>
      <c r="B368" t="s">
        <v>130</v>
      </c>
      <c r="C368">
        <v>2</v>
      </c>
      <c r="D368" t="s">
        <v>80</v>
      </c>
      <c r="E368">
        <v>0.745</v>
      </c>
    </row>
    <row r="369" spans="1:5" x14ac:dyDescent="0.3">
      <c r="A369" t="s">
        <v>133</v>
      </c>
      <c r="B369" t="s">
        <v>130</v>
      </c>
      <c r="C369">
        <v>2</v>
      </c>
      <c r="D369" t="s">
        <v>81</v>
      </c>
      <c r="E369">
        <v>21</v>
      </c>
    </row>
    <row r="370" spans="1:5" x14ac:dyDescent="0.3">
      <c r="A370" t="s">
        <v>133</v>
      </c>
      <c r="B370" t="s">
        <v>130</v>
      </c>
      <c r="C370">
        <v>2</v>
      </c>
      <c r="D370" t="s">
        <v>82</v>
      </c>
      <c r="E370">
        <v>0.03</v>
      </c>
    </row>
    <row r="371" spans="1:5" x14ac:dyDescent="0.3">
      <c r="A371" t="s">
        <v>133</v>
      </c>
      <c r="B371" t="s">
        <v>130</v>
      </c>
      <c r="C371">
        <v>2</v>
      </c>
      <c r="D371" t="s">
        <v>83</v>
      </c>
      <c r="E371">
        <v>9.98</v>
      </c>
    </row>
    <row r="372" spans="1:5" x14ac:dyDescent="0.3">
      <c r="A372" t="s">
        <v>133</v>
      </c>
      <c r="B372" t="s">
        <v>130</v>
      </c>
      <c r="C372">
        <v>2</v>
      </c>
      <c r="D372" t="s">
        <v>84</v>
      </c>
      <c r="E372">
        <v>0.9</v>
      </c>
    </row>
    <row r="373" spans="1:5" x14ac:dyDescent="0.3">
      <c r="A373" t="s">
        <v>133</v>
      </c>
      <c r="B373" t="s">
        <v>130</v>
      </c>
      <c r="C373">
        <v>2</v>
      </c>
      <c r="D373" t="s">
        <v>85</v>
      </c>
      <c r="E373">
        <v>2.58</v>
      </c>
    </row>
    <row r="374" spans="1:5" x14ac:dyDescent="0.3">
      <c r="A374" t="s">
        <v>133</v>
      </c>
      <c r="B374" t="s">
        <v>130</v>
      </c>
      <c r="C374">
        <v>2</v>
      </c>
      <c r="D374" t="s">
        <v>86</v>
      </c>
      <c r="E374">
        <v>0.16</v>
      </c>
    </row>
    <row r="375" spans="1:5" x14ac:dyDescent="0.3">
      <c r="A375" t="s">
        <v>133</v>
      </c>
      <c r="B375" t="s">
        <v>130</v>
      </c>
      <c r="C375">
        <v>2</v>
      </c>
      <c r="D375" t="s">
        <v>87</v>
      </c>
      <c r="E375">
        <v>0.08</v>
      </c>
    </row>
    <row r="376" spans="1:5" x14ac:dyDescent="0.3">
      <c r="A376" t="s">
        <v>133</v>
      </c>
      <c r="B376" t="s">
        <v>130</v>
      </c>
      <c r="C376">
        <v>3</v>
      </c>
      <c r="D376" t="s">
        <v>54</v>
      </c>
      <c r="E376">
        <v>5280</v>
      </c>
    </row>
    <row r="377" spans="1:5" x14ac:dyDescent="0.3">
      <c r="A377" t="s">
        <v>133</v>
      </c>
      <c r="B377" t="s">
        <v>130</v>
      </c>
      <c r="C377">
        <v>3</v>
      </c>
      <c r="D377" t="s">
        <v>55</v>
      </c>
      <c r="E377">
        <v>8</v>
      </c>
    </row>
    <row r="378" spans="1:5" x14ac:dyDescent="0.3">
      <c r="A378" t="s">
        <v>133</v>
      </c>
      <c r="B378" t="s">
        <v>130</v>
      </c>
      <c r="C378">
        <v>3</v>
      </c>
      <c r="D378" t="s">
        <v>56</v>
      </c>
      <c r="E378">
        <v>287</v>
      </c>
    </row>
    <row r="379" spans="1:5" x14ac:dyDescent="0.3">
      <c r="A379" t="s">
        <v>133</v>
      </c>
      <c r="B379" t="s">
        <v>130</v>
      </c>
      <c r="C379">
        <v>3</v>
      </c>
      <c r="D379" t="s">
        <v>57</v>
      </c>
      <c r="E379">
        <v>9.9000000000000005E-2</v>
      </c>
    </row>
    <row r="380" spans="1:5" x14ac:dyDescent="0.3">
      <c r="A380" t="s">
        <v>133</v>
      </c>
      <c r="B380" t="s">
        <v>130</v>
      </c>
      <c r="C380">
        <v>3</v>
      </c>
      <c r="D380" t="s">
        <v>58</v>
      </c>
      <c r="E380">
        <v>9220</v>
      </c>
    </row>
    <row r="381" spans="1:5" x14ac:dyDescent="0.3">
      <c r="A381" t="s">
        <v>133</v>
      </c>
      <c r="B381" t="s">
        <v>130</v>
      </c>
      <c r="C381">
        <v>3</v>
      </c>
      <c r="D381" t="s">
        <v>59</v>
      </c>
      <c r="E381">
        <v>24.5</v>
      </c>
    </row>
    <row r="382" spans="1:5" x14ac:dyDescent="0.3">
      <c r="A382" t="s">
        <v>133</v>
      </c>
      <c r="B382" t="s">
        <v>130</v>
      </c>
      <c r="C382">
        <v>3</v>
      </c>
      <c r="D382" t="s">
        <v>60</v>
      </c>
      <c r="E382">
        <v>8.67</v>
      </c>
    </row>
    <row r="383" spans="1:5" x14ac:dyDescent="0.3">
      <c r="A383" t="s">
        <v>133</v>
      </c>
      <c r="B383" t="s">
        <v>130</v>
      </c>
      <c r="C383">
        <v>3</v>
      </c>
      <c r="D383" t="s">
        <v>61</v>
      </c>
      <c r="E383">
        <v>0.61299999999999999</v>
      </c>
    </row>
    <row r="384" spans="1:5" x14ac:dyDescent="0.3">
      <c r="A384" t="s">
        <v>133</v>
      </c>
      <c r="B384" t="s">
        <v>130</v>
      </c>
      <c r="C384">
        <v>3</v>
      </c>
      <c r="D384" t="s">
        <v>62</v>
      </c>
      <c r="E384">
        <v>22000</v>
      </c>
    </row>
    <row r="385" spans="1:5" x14ac:dyDescent="0.3">
      <c r="A385" t="s">
        <v>133</v>
      </c>
      <c r="B385" t="s">
        <v>130</v>
      </c>
      <c r="C385">
        <v>3</v>
      </c>
      <c r="D385" t="s">
        <v>63</v>
      </c>
      <c r="E385">
        <v>2.46</v>
      </c>
    </row>
    <row r="386" spans="1:5" x14ac:dyDescent="0.3">
      <c r="A386" t="s">
        <v>133</v>
      </c>
      <c r="B386" t="s">
        <v>130</v>
      </c>
      <c r="C386">
        <v>3</v>
      </c>
      <c r="D386" t="s">
        <v>64</v>
      </c>
      <c r="E386">
        <v>1040</v>
      </c>
    </row>
    <row r="387" spans="1:5" x14ac:dyDescent="0.3">
      <c r="A387" t="s">
        <v>133</v>
      </c>
      <c r="B387" t="s">
        <v>130</v>
      </c>
      <c r="C387">
        <v>3</v>
      </c>
      <c r="D387" t="s">
        <v>65</v>
      </c>
      <c r="E387">
        <v>10.7</v>
      </c>
    </row>
    <row r="388" spans="1:5" x14ac:dyDescent="0.3">
      <c r="A388" t="s">
        <v>133</v>
      </c>
      <c r="B388" t="s">
        <v>130</v>
      </c>
      <c r="C388">
        <v>3</v>
      </c>
      <c r="D388" t="s">
        <v>66</v>
      </c>
      <c r="E388">
        <v>9.65</v>
      </c>
    </row>
    <row r="389" spans="1:5" x14ac:dyDescent="0.3">
      <c r="A389" t="s">
        <v>133</v>
      </c>
      <c r="B389" t="s">
        <v>130</v>
      </c>
      <c r="C389">
        <v>3</v>
      </c>
      <c r="D389" t="s">
        <v>67</v>
      </c>
      <c r="E389">
        <v>4320</v>
      </c>
    </row>
    <row r="390" spans="1:5" x14ac:dyDescent="0.3">
      <c r="A390" t="s">
        <v>133</v>
      </c>
      <c r="B390" t="s">
        <v>130</v>
      </c>
      <c r="C390">
        <v>3</v>
      </c>
      <c r="D390" t="s">
        <v>68</v>
      </c>
      <c r="E390">
        <v>1980</v>
      </c>
    </row>
    <row r="391" spans="1:5" x14ac:dyDescent="0.3">
      <c r="A391" t="s">
        <v>133</v>
      </c>
      <c r="B391" t="s">
        <v>130</v>
      </c>
      <c r="C391">
        <v>3</v>
      </c>
      <c r="D391" t="s">
        <v>69</v>
      </c>
      <c r="E391">
        <v>0.37</v>
      </c>
    </row>
    <row r="392" spans="1:5" x14ac:dyDescent="0.3">
      <c r="A392" t="s">
        <v>133</v>
      </c>
      <c r="B392" t="s">
        <v>130</v>
      </c>
      <c r="C392">
        <v>3</v>
      </c>
      <c r="D392" t="s">
        <v>70</v>
      </c>
      <c r="E392">
        <v>150</v>
      </c>
    </row>
    <row r="393" spans="1:5" x14ac:dyDescent="0.3">
      <c r="A393" t="s">
        <v>133</v>
      </c>
      <c r="B393" t="s">
        <v>130</v>
      </c>
      <c r="C393">
        <v>3</v>
      </c>
      <c r="D393" t="s">
        <v>71</v>
      </c>
      <c r="E393">
        <v>0.14000000000000001</v>
      </c>
    </row>
    <row r="394" spans="1:5" x14ac:dyDescent="0.3">
      <c r="A394" t="s">
        <v>133</v>
      </c>
      <c r="B394" t="s">
        <v>130</v>
      </c>
      <c r="C394">
        <v>3</v>
      </c>
      <c r="D394" t="s">
        <v>72</v>
      </c>
      <c r="E394">
        <v>752</v>
      </c>
    </row>
    <row r="395" spans="1:5" x14ac:dyDescent="0.3">
      <c r="A395" t="s">
        <v>133</v>
      </c>
      <c r="B395" t="s">
        <v>130</v>
      </c>
      <c r="C395">
        <v>3</v>
      </c>
      <c r="D395" t="s">
        <v>73</v>
      </c>
      <c r="E395">
        <v>0.02</v>
      </c>
    </row>
    <row r="396" spans="1:5" x14ac:dyDescent="0.3">
      <c r="A396" t="s">
        <v>133</v>
      </c>
      <c r="B396" t="s">
        <v>130</v>
      </c>
      <c r="C396">
        <v>3</v>
      </c>
      <c r="D396" t="s">
        <v>74</v>
      </c>
      <c r="E396">
        <v>0.01</v>
      </c>
    </row>
    <row r="397" spans="1:5" x14ac:dyDescent="0.3">
      <c r="A397" t="s">
        <v>133</v>
      </c>
      <c r="B397" t="s">
        <v>130</v>
      </c>
      <c r="C397">
        <v>3</v>
      </c>
      <c r="D397" t="s">
        <v>75</v>
      </c>
      <c r="E397">
        <v>9.65</v>
      </c>
    </row>
    <row r="398" spans="1:5" x14ac:dyDescent="0.3">
      <c r="A398" t="s">
        <v>133</v>
      </c>
      <c r="B398" t="s">
        <v>130</v>
      </c>
      <c r="C398">
        <v>3</v>
      </c>
      <c r="D398" t="s">
        <v>76</v>
      </c>
      <c r="E398">
        <v>5.0000000000000001E-3</v>
      </c>
    </row>
    <row r="399" spans="1:5" x14ac:dyDescent="0.3">
      <c r="A399" t="s">
        <v>133</v>
      </c>
      <c r="B399" t="s">
        <v>130</v>
      </c>
      <c r="C399">
        <v>3</v>
      </c>
      <c r="D399" t="s">
        <v>77</v>
      </c>
      <c r="E399">
        <v>0.2</v>
      </c>
    </row>
    <row r="400" spans="1:5" x14ac:dyDescent="0.3">
      <c r="A400" t="s">
        <v>133</v>
      </c>
      <c r="B400" t="s">
        <v>130</v>
      </c>
      <c r="C400">
        <v>3</v>
      </c>
      <c r="D400" t="s">
        <v>78</v>
      </c>
      <c r="E400">
        <v>48.7</v>
      </c>
    </row>
    <row r="401" spans="1:5" x14ac:dyDescent="0.3">
      <c r="A401" t="s">
        <v>133</v>
      </c>
      <c r="B401" t="s">
        <v>130</v>
      </c>
      <c r="C401">
        <v>3</v>
      </c>
      <c r="D401" t="s">
        <v>79</v>
      </c>
      <c r="E401">
        <v>8</v>
      </c>
    </row>
    <row r="402" spans="1:5" x14ac:dyDescent="0.3">
      <c r="A402" t="s">
        <v>133</v>
      </c>
      <c r="B402" t="s">
        <v>130</v>
      </c>
      <c r="C402">
        <v>3</v>
      </c>
      <c r="D402" t="s">
        <v>80</v>
      </c>
      <c r="E402">
        <v>0.63400000000000001</v>
      </c>
    </row>
    <row r="403" spans="1:5" x14ac:dyDescent="0.3">
      <c r="A403" t="s">
        <v>133</v>
      </c>
      <c r="B403" t="s">
        <v>130</v>
      </c>
      <c r="C403">
        <v>3</v>
      </c>
      <c r="D403" t="s">
        <v>81</v>
      </c>
      <c r="E403">
        <v>18</v>
      </c>
    </row>
    <row r="404" spans="1:5" x14ac:dyDescent="0.3">
      <c r="A404" t="s">
        <v>133</v>
      </c>
      <c r="B404" t="s">
        <v>130</v>
      </c>
      <c r="C404">
        <v>3</v>
      </c>
      <c r="D404" t="s">
        <v>82</v>
      </c>
      <c r="E404">
        <v>0.03</v>
      </c>
    </row>
    <row r="405" spans="1:5" x14ac:dyDescent="0.3">
      <c r="A405" t="s">
        <v>133</v>
      </c>
      <c r="B405" t="s">
        <v>130</v>
      </c>
      <c r="C405">
        <v>3</v>
      </c>
      <c r="D405" t="s">
        <v>83</v>
      </c>
      <c r="E405">
        <v>8.15</v>
      </c>
    </row>
    <row r="406" spans="1:5" x14ac:dyDescent="0.3">
      <c r="A406" t="s">
        <v>133</v>
      </c>
      <c r="B406" t="s">
        <v>130</v>
      </c>
      <c r="C406">
        <v>3</v>
      </c>
      <c r="D406" t="s">
        <v>84</v>
      </c>
      <c r="E406">
        <v>0.6</v>
      </c>
    </row>
    <row r="407" spans="1:5" x14ac:dyDescent="0.3">
      <c r="A407" t="s">
        <v>133</v>
      </c>
      <c r="B407" t="s">
        <v>130</v>
      </c>
      <c r="C407">
        <v>3</v>
      </c>
      <c r="D407" t="s">
        <v>85</v>
      </c>
      <c r="E407">
        <v>2.31</v>
      </c>
    </row>
    <row r="408" spans="1:5" x14ac:dyDescent="0.3">
      <c r="A408" t="s">
        <v>133</v>
      </c>
      <c r="B408" t="s">
        <v>130</v>
      </c>
      <c r="C408">
        <v>3</v>
      </c>
      <c r="D408" t="s">
        <v>86</v>
      </c>
      <c r="E408">
        <v>0.22</v>
      </c>
    </row>
    <row r="409" spans="1:5" x14ac:dyDescent="0.3">
      <c r="A409" t="s">
        <v>133</v>
      </c>
      <c r="B409" t="s">
        <v>130</v>
      </c>
      <c r="C409">
        <v>3</v>
      </c>
      <c r="D409" t="s">
        <v>87</v>
      </c>
      <c r="E409">
        <v>0.1</v>
      </c>
    </row>
    <row r="410" spans="1:5" x14ac:dyDescent="0.3">
      <c r="A410" t="s">
        <v>132</v>
      </c>
      <c r="B410" t="s">
        <v>131</v>
      </c>
      <c r="C410">
        <v>1</v>
      </c>
      <c r="D410" t="s">
        <v>54</v>
      </c>
      <c r="E410">
        <v>1230</v>
      </c>
    </row>
    <row r="411" spans="1:5" x14ac:dyDescent="0.3">
      <c r="A411" t="s">
        <v>132</v>
      </c>
      <c r="B411" t="s">
        <v>131</v>
      </c>
      <c r="C411">
        <v>1</v>
      </c>
      <c r="D411" t="s">
        <v>55</v>
      </c>
      <c r="E411">
        <v>5</v>
      </c>
    </row>
    <row r="412" spans="1:5" x14ac:dyDescent="0.3">
      <c r="A412" t="s">
        <v>132</v>
      </c>
      <c r="B412" t="s">
        <v>131</v>
      </c>
      <c r="C412">
        <v>1</v>
      </c>
      <c r="D412" t="s">
        <v>56</v>
      </c>
      <c r="E412">
        <v>34.4</v>
      </c>
    </row>
    <row r="413" spans="1:5" x14ac:dyDescent="0.3">
      <c r="A413" t="s">
        <v>132</v>
      </c>
      <c r="B413" t="s">
        <v>131</v>
      </c>
      <c r="C413">
        <v>1</v>
      </c>
      <c r="D413" t="s">
        <v>57</v>
      </c>
      <c r="E413">
        <v>1.0999999999999999E-2</v>
      </c>
    </row>
    <row r="414" spans="1:5" x14ac:dyDescent="0.3">
      <c r="A414" t="s">
        <v>132</v>
      </c>
      <c r="B414" t="s">
        <v>131</v>
      </c>
      <c r="C414">
        <v>1</v>
      </c>
      <c r="D414" t="s">
        <v>58</v>
      </c>
      <c r="E414">
        <v>2330</v>
      </c>
    </row>
    <row r="415" spans="1:5" x14ac:dyDescent="0.3">
      <c r="A415" t="s">
        <v>132</v>
      </c>
      <c r="B415" t="s">
        <v>131</v>
      </c>
      <c r="C415">
        <v>1</v>
      </c>
      <c r="D415" t="s">
        <v>59</v>
      </c>
      <c r="E415">
        <v>11.5</v>
      </c>
    </row>
    <row r="416" spans="1:5" x14ac:dyDescent="0.3">
      <c r="A416" t="s">
        <v>132</v>
      </c>
      <c r="B416" t="s">
        <v>131</v>
      </c>
      <c r="C416">
        <v>1</v>
      </c>
      <c r="D416" t="s">
        <v>60</v>
      </c>
      <c r="E416">
        <v>2.5</v>
      </c>
    </row>
    <row r="417" spans="1:5" x14ac:dyDescent="0.3">
      <c r="A417" t="s">
        <v>132</v>
      </c>
      <c r="B417" t="s">
        <v>131</v>
      </c>
      <c r="C417">
        <v>1</v>
      </c>
      <c r="D417" t="s">
        <v>61</v>
      </c>
      <c r="E417">
        <v>0.157</v>
      </c>
    </row>
    <row r="418" spans="1:5" x14ac:dyDescent="0.3">
      <c r="A418" t="s">
        <v>132</v>
      </c>
      <c r="B418" t="s">
        <v>131</v>
      </c>
      <c r="C418">
        <v>1</v>
      </c>
      <c r="D418" t="s">
        <v>62</v>
      </c>
      <c r="E418">
        <v>10000</v>
      </c>
    </row>
    <row r="419" spans="1:5" x14ac:dyDescent="0.3">
      <c r="A419" t="s">
        <v>132</v>
      </c>
      <c r="B419" t="s">
        <v>131</v>
      </c>
      <c r="C419">
        <v>1</v>
      </c>
      <c r="D419" t="s">
        <v>63</v>
      </c>
      <c r="E419">
        <v>0.7</v>
      </c>
    </row>
    <row r="420" spans="1:5" x14ac:dyDescent="0.3">
      <c r="A420" t="s">
        <v>132</v>
      </c>
      <c r="B420" t="s">
        <v>131</v>
      </c>
      <c r="C420">
        <v>1</v>
      </c>
      <c r="D420" t="s">
        <v>64</v>
      </c>
      <c r="E420">
        <v>252</v>
      </c>
    </row>
    <row r="421" spans="1:5" x14ac:dyDescent="0.3">
      <c r="A421" t="s">
        <v>132</v>
      </c>
      <c r="B421" t="s">
        <v>131</v>
      </c>
      <c r="C421">
        <v>1</v>
      </c>
      <c r="D421" t="s">
        <v>65</v>
      </c>
      <c r="E421">
        <v>5.93</v>
      </c>
    </row>
    <row r="422" spans="1:5" x14ac:dyDescent="0.3">
      <c r="A422" t="s">
        <v>132</v>
      </c>
      <c r="B422" t="s">
        <v>131</v>
      </c>
      <c r="C422">
        <v>1</v>
      </c>
      <c r="D422" t="s">
        <v>66</v>
      </c>
      <c r="E422">
        <v>2.68</v>
      </c>
    </row>
    <row r="423" spans="1:5" x14ac:dyDescent="0.3">
      <c r="A423" t="s">
        <v>132</v>
      </c>
      <c r="B423" t="s">
        <v>131</v>
      </c>
      <c r="C423">
        <v>1</v>
      </c>
      <c r="D423" t="s">
        <v>67</v>
      </c>
      <c r="E423">
        <v>1310</v>
      </c>
    </row>
    <row r="424" spans="1:5" x14ac:dyDescent="0.3">
      <c r="A424" t="s">
        <v>132</v>
      </c>
      <c r="B424" t="s">
        <v>131</v>
      </c>
      <c r="C424">
        <v>1</v>
      </c>
      <c r="D424" t="s">
        <v>68</v>
      </c>
      <c r="E424">
        <v>369</v>
      </c>
    </row>
    <row r="425" spans="1:5" x14ac:dyDescent="0.3">
      <c r="A425" t="s">
        <v>132</v>
      </c>
      <c r="B425" t="s">
        <v>131</v>
      </c>
      <c r="C425">
        <v>1</v>
      </c>
      <c r="D425" t="s">
        <v>69</v>
      </c>
      <c r="E425">
        <v>0.13</v>
      </c>
    </row>
    <row r="426" spans="1:5" x14ac:dyDescent="0.3">
      <c r="A426" t="s">
        <v>132</v>
      </c>
      <c r="B426" t="s">
        <v>131</v>
      </c>
      <c r="C426">
        <v>1</v>
      </c>
      <c r="D426" t="s">
        <v>70</v>
      </c>
      <c r="E426">
        <v>40</v>
      </c>
    </row>
    <row r="427" spans="1:5" x14ac:dyDescent="0.3">
      <c r="A427" t="s">
        <v>132</v>
      </c>
      <c r="B427" t="s">
        <v>131</v>
      </c>
      <c r="C427">
        <v>1</v>
      </c>
      <c r="D427" t="s">
        <v>71</v>
      </c>
      <c r="E427">
        <v>0.05</v>
      </c>
    </row>
    <row r="428" spans="1:5" x14ac:dyDescent="0.3">
      <c r="A428" t="s">
        <v>132</v>
      </c>
      <c r="B428" t="s">
        <v>131</v>
      </c>
      <c r="C428">
        <v>1</v>
      </c>
      <c r="D428" t="s">
        <v>72</v>
      </c>
      <c r="E428">
        <v>353</v>
      </c>
    </row>
    <row r="429" spans="1:5" x14ac:dyDescent="0.3">
      <c r="A429" t="s">
        <v>132</v>
      </c>
      <c r="B429" t="s">
        <v>131</v>
      </c>
      <c r="C429">
        <v>1</v>
      </c>
      <c r="D429" t="s">
        <v>73</v>
      </c>
      <c r="E429">
        <v>0.02</v>
      </c>
    </row>
    <row r="430" spans="1:5" x14ac:dyDescent="0.3">
      <c r="A430" t="s">
        <v>132</v>
      </c>
      <c r="B430" t="s">
        <v>131</v>
      </c>
      <c r="C430">
        <v>1</v>
      </c>
      <c r="D430" t="s">
        <v>74</v>
      </c>
      <c r="E430">
        <v>0.01</v>
      </c>
    </row>
    <row r="431" spans="1:5" x14ac:dyDescent="0.3">
      <c r="A431" t="s">
        <v>132</v>
      </c>
      <c r="B431" t="s">
        <v>131</v>
      </c>
      <c r="C431">
        <v>1</v>
      </c>
      <c r="D431" t="s">
        <v>75</v>
      </c>
      <c r="E431">
        <v>2.23</v>
      </c>
    </row>
    <row r="432" spans="1:5" x14ac:dyDescent="0.3">
      <c r="A432" t="s">
        <v>132</v>
      </c>
      <c r="B432" t="s">
        <v>131</v>
      </c>
      <c r="C432">
        <v>1</v>
      </c>
      <c r="D432" t="s">
        <v>76</v>
      </c>
      <c r="E432">
        <v>2E-3</v>
      </c>
    </row>
    <row r="433" spans="1:5" x14ac:dyDescent="0.3">
      <c r="A433" t="s">
        <v>132</v>
      </c>
      <c r="B433" t="s">
        <v>131</v>
      </c>
      <c r="C433">
        <v>1</v>
      </c>
      <c r="D433" t="s">
        <v>77</v>
      </c>
      <c r="E433">
        <v>0.1</v>
      </c>
    </row>
    <row r="434" spans="1:5" x14ac:dyDescent="0.3">
      <c r="A434" t="s">
        <v>132</v>
      </c>
      <c r="B434" t="s">
        <v>131</v>
      </c>
      <c r="C434">
        <v>1</v>
      </c>
      <c r="D434" t="s">
        <v>78</v>
      </c>
      <c r="E434">
        <v>11.9</v>
      </c>
    </row>
    <row r="435" spans="1:5" x14ac:dyDescent="0.3">
      <c r="A435" t="s">
        <v>132</v>
      </c>
      <c r="B435" t="s">
        <v>131</v>
      </c>
      <c r="C435">
        <v>1</v>
      </c>
      <c r="D435" t="s">
        <v>79</v>
      </c>
      <c r="E435">
        <v>8</v>
      </c>
    </row>
    <row r="436" spans="1:5" x14ac:dyDescent="0.3">
      <c r="A436" t="s">
        <v>132</v>
      </c>
      <c r="B436" t="s">
        <v>131</v>
      </c>
      <c r="C436">
        <v>1</v>
      </c>
      <c r="D436" t="s">
        <v>80</v>
      </c>
      <c r="E436">
        <v>0.35399999999999998</v>
      </c>
    </row>
    <row r="437" spans="1:5" x14ac:dyDescent="0.3">
      <c r="A437" t="s">
        <v>132</v>
      </c>
      <c r="B437" t="s">
        <v>131</v>
      </c>
      <c r="C437">
        <v>1</v>
      </c>
      <c r="D437" t="s">
        <v>81</v>
      </c>
      <c r="E437">
        <v>5</v>
      </c>
    </row>
    <row r="438" spans="1:5" x14ac:dyDescent="0.3">
      <c r="A438" t="s">
        <v>132</v>
      </c>
      <c r="B438" t="s">
        <v>131</v>
      </c>
      <c r="C438">
        <v>1</v>
      </c>
      <c r="D438" t="s">
        <v>82</v>
      </c>
      <c r="E438">
        <v>0.02</v>
      </c>
    </row>
    <row r="439" spans="1:5" x14ac:dyDescent="0.3">
      <c r="A439" t="s">
        <v>132</v>
      </c>
      <c r="B439" t="s">
        <v>131</v>
      </c>
      <c r="C439">
        <v>1</v>
      </c>
      <c r="D439" t="s">
        <v>83</v>
      </c>
      <c r="E439">
        <v>4.75</v>
      </c>
    </row>
    <row r="440" spans="1:5" x14ac:dyDescent="0.3">
      <c r="A440" t="s">
        <v>132</v>
      </c>
      <c r="B440" t="s">
        <v>131</v>
      </c>
      <c r="C440">
        <v>1</v>
      </c>
      <c r="D440" t="s">
        <v>84</v>
      </c>
      <c r="E440">
        <v>0.5</v>
      </c>
    </row>
    <row r="441" spans="1:5" x14ac:dyDescent="0.3">
      <c r="A441" t="s">
        <v>132</v>
      </c>
      <c r="B441" t="s">
        <v>131</v>
      </c>
      <c r="C441">
        <v>1</v>
      </c>
      <c r="D441" t="s">
        <v>85</v>
      </c>
      <c r="E441">
        <v>0.68</v>
      </c>
    </row>
    <row r="442" spans="1:5" x14ac:dyDescent="0.3">
      <c r="A442" t="s">
        <v>132</v>
      </c>
      <c r="B442" t="s">
        <v>131</v>
      </c>
      <c r="C442">
        <v>1</v>
      </c>
      <c r="D442" t="s">
        <v>86</v>
      </c>
      <c r="E442">
        <v>0.08</v>
      </c>
    </row>
    <row r="443" spans="1:5" x14ac:dyDescent="0.3">
      <c r="A443" t="s">
        <v>132</v>
      </c>
      <c r="B443" t="s">
        <v>131</v>
      </c>
      <c r="C443">
        <v>1</v>
      </c>
      <c r="D443" t="s">
        <v>87</v>
      </c>
      <c r="E443">
        <v>0.04</v>
      </c>
    </row>
    <row r="444" spans="1:5" x14ac:dyDescent="0.3">
      <c r="A444" t="s">
        <v>132</v>
      </c>
      <c r="B444" t="s">
        <v>131</v>
      </c>
      <c r="C444">
        <v>2</v>
      </c>
      <c r="D444" t="s">
        <v>54</v>
      </c>
      <c r="E444">
        <v>3350</v>
      </c>
    </row>
    <row r="445" spans="1:5" x14ac:dyDescent="0.3">
      <c r="A445" t="s">
        <v>132</v>
      </c>
      <c r="B445" t="s">
        <v>131</v>
      </c>
      <c r="C445">
        <v>2</v>
      </c>
      <c r="D445" t="s">
        <v>55</v>
      </c>
      <c r="E445">
        <v>5</v>
      </c>
    </row>
    <row r="446" spans="1:5" x14ac:dyDescent="0.3">
      <c r="A446" t="s">
        <v>132</v>
      </c>
      <c r="B446" t="s">
        <v>131</v>
      </c>
      <c r="C446">
        <v>2</v>
      </c>
      <c r="D446" t="s">
        <v>56</v>
      </c>
      <c r="E446">
        <v>133</v>
      </c>
    </row>
    <row r="447" spans="1:5" x14ac:dyDescent="0.3">
      <c r="A447" t="s">
        <v>132</v>
      </c>
      <c r="B447" t="s">
        <v>131</v>
      </c>
      <c r="C447">
        <v>2</v>
      </c>
      <c r="D447" t="s">
        <v>57</v>
      </c>
      <c r="E447">
        <v>4.5999999999999999E-2</v>
      </c>
    </row>
    <row r="448" spans="1:5" x14ac:dyDescent="0.3">
      <c r="A448" t="s">
        <v>132</v>
      </c>
      <c r="B448" t="s">
        <v>131</v>
      </c>
      <c r="C448">
        <v>2</v>
      </c>
      <c r="D448" t="s">
        <v>58</v>
      </c>
      <c r="E448">
        <v>7260</v>
      </c>
    </row>
    <row r="449" spans="1:5" x14ac:dyDescent="0.3">
      <c r="A449" t="s">
        <v>132</v>
      </c>
      <c r="B449" t="s">
        <v>131</v>
      </c>
      <c r="C449">
        <v>2</v>
      </c>
      <c r="D449" t="s">
        <v>59</v>
      </c>
      <c r="E449">
        <v>16.399999999999999</v>
      </c>
    </row>
    <row r="450" spans="1:5" x14ac:dyDescent="0.3">
      <c r="A450" t="s">
        <v>132</v>
      </c>
      <c r="B450" t="s">
        <v>131</v>
      </c>
      <c r="C450">
        <v>2</v>
      </c>
      <c r="D450" t="s">
        <v>60</v>
      </c>
      <c r="E450">
        <v>6.66</v>
      </c>
    </row>
    <row r="451" spans="1:5" x14ac:dyDescent="0.3">
      <c r="A451" t="s">
        <v>132</v>
      </c>
      <c r="B451" t="s">
        <v>131</v>
      </c>
      <c r="C451">
        <v>2</v>
      </c>
      <c r="D451" t="s">
        <v>61</v>
      </c>
      <c r="E451">
        <v>0.309</v>
      </c>
    </row>
    <row r="452" spans="1:5" x14ac:dyDescent="0.3">
      <c r="A452" t="s">
        <v>132</v>
      </c>
      <c r="B452" t="s">
        <v>131</v>
      </c>
      <c r="C452">
        <v>2</v>
      </c>
      <c r="D452" t="s">
        <v>62</v>
      </c>
      <c r="E452">
        <v>22500</v>
      </c>
    </row>
    <row r="453" spans="1:5" x14ac:dyDescent="0.3">
      <c r="A453" t="s">
        <v>132</v>
      </c>
      <c r="B453" t="s">
        <v>131</v>
      </c>
      <c r="C453">
        <v>2</v>
      </c>
      <c r="D453" t="s">
        <v>63</v>
      </c>
      <c r="E453">
        <v>1.6</v>
      </c>
    </row>
    <row r="454" spans="1:5" x14ac:dyDescent="0.3">
      <c r="A454" t="s">
        <v>132</v>
      </c>
      <c r="B454" t="s">
        <v>131</v>
      </c>
      <c r="C454">
        <v>2</v>
      </c>
      <c r="D454" t="s">
        <v>64</v>
      </c>
      <c r="E454">
        <v>668</v>
      </c>
    </row>
    <row r="455" spans="1:5" x14ac:dyDescent="0.3">
      <c r="A455" t="s">
        <v>132</v>
      </c>
      <c r="B455" t="s">
        <v>131</v>
      </c>
      <c r="C455">
        <v>2</v>
      </c>
      <c r="D455" t="s">
        <v>65</v>
      </c>
      <c r="E455">
        <v>7.35</v>
      </c>
    </row>
    <row r="456" spans="1:5" x14ac:dyDescent="0.3">
      <c r="A456" t="s">
        <v>132</v>
      </c>
      <c r="B456" t="s">
        <v>131</v>
      </c>
      <c r="C456">
        <v>2</v>
      </c>
      <c r="D456" t="s">
        <v>66</v>
      </c>
      <c r="E456">
        <v>6.68</v>
      </c>
    </row>
    <row r="457" spans="1:5" x14ac:dyDescent="0.3">
      <c r="A457" t="s">
        <v>132</v>
      </c>
      <c r="B457" t="s">
        <v>131</v>
      </c>
      <c r="C457">
        <v>2</v>
      </c>
      <c r="D457" t="s">
        <v>67</v>
      </c>
      <c r="E457">
        <v>3260</v>
      </c>
    </row>
    <row r="458" spans="1:5" x14ac:dyDescent="0.3">
      <c r="A458" t="s">
        <v>132</v>
      </c>
      <c r="B458" t="s">
        <v>131</v>
      </c>
      <c r="C458">
        <v>2</v>
      </c>
      <c r="D458" t="s">
        <v>68</v>
      </c>
      <c r="E458">
        <v>2170</v>
      </c>
    </row>
    <row r="459" spans="1:5" x14ac:dyDescent="0.3">
      <c r="A459" t="s">
        <v>132</v>
      </c>
      <c r="B459" t="s">
        <v>131</v>
      </c>
      <c r="C459">
        <v>2</v>
      </c>
      <c r="D459" t="s">
        <v>69</v>
      </c>
      <c r="E459">
        <v>0.35</v>
      </c>
    </row>
    <row r="460" spans="1:5" x14ac:dyDescent="0.3">
      <c r="A460" t="s">
        <v>132</v>
      </c>
      <c r="B460" t="s">
        <v>131</v>
      </c>
      <c r="C460">
        <v>2</v>
      </c>
      <c r="D460" t="s">
        <v>70</v>
      </c>
      <c r="E460">
        <v>97</v>
      </c>
    </row>
    <row r="461" spans="1:5" x14ac:dyDescent="0.3">
      <c r="A461" t="s">
        <v>132</v>
      </c>
      <c r="B461" t="s">
        <v>131</v>
      </c>
      <c r="C461">
        <v>2</v>
      </c>
      <c r="D461" t="s">
        <v>71</v>
      </c>
      <c r="E461">
        <v>0.05</v>
      </c>
    </row>
    <row r="462" spans="1:5" x14ac:dyDescent="0.3">
      <c r="A462" t="s">
        <v>132</v>
      </c>
      <c r="B462" t="s">
        <v>131</v>
      </c>
      <c r="C462">
        <v>2</v>
      </c>
      <c r="D462" t="s">
        <v>72</v>
      </c>
      <c r="E462">
        <v>766</v>
      </c>
    </row>
    <row r="463" spans="1:5" x14ac:dyDescent="0.3">
      <c r="A463" t="s">
        <v>132</v>
      </c>
      <c r="B463" t="s">
        <v>131</v>
      </c>
      <c r="C463">
        <v>2</v>
      </c>
      <c r="D463" t="s">
        <v>73</v>
      </c>
      <c r="E463">
        <v>0.02</v>
      </c>
    </row>
    <row r="464" spans="1:5" x14ac:dyDescent="0.3">
      <c r="A464" t="s">
        <v>132</v>
      </c>
      <c r="B464" t="s">
        <v>131</v>
      </c>
      <c r="C464">
        <v>2</v>
      </c>
      <c r="D464" t="s">
        <v>74</v>
      </c>
      <c r="E464">
        <v>0.01</v>
      </c>
    </row>
    <row r="465" spans="1:5" x14ac:dyDescent="0.3">
      <c r="A465" t="s">
        <v>132</v>
      </c>
      <c r="B465" t="s">
        <v>131</v>
      </c>
      <c r="C465">
        <v>2</v>
      </c>
      <c r="D465" t="s">
        <v>75</v>
      </c>
      <c r="E465">
        <v>5.31</v>
      </c>
    </row>
    <row r="466" spans="1:5" x14ac:dyDescent="0.3">
      <c r="A466" t="s">
        <v>132</v>
      </c>
      <c r="B466" t="s">
        <v>131</v>
      </c>
      <c r="C466">
        <v>2</v>
      </c>
      <c r="D466" t="s">
        <v>76</v>
      </c>
      <c r="E466">
        <v>2E-3</v>
      </c>
    </row>
    <row r="467" spans="1:5" x14ac:dyDescent="0.3">
      <c r="A467" t="s">
        <v>132</v>
      </c>
      <c r="B467" t="s">
        <v>131</v>
      </c>
      <c r="C467">
        <v>2</v>
      </c>
      <c r="D467" t="s">
        <v>77</v>
      </c>
      <c r="E467">
        <v>0.1</v>
      </c>
    </row>
    <row r="468" spans="1:5" x14ac:dyDescent="0.3">
      <c r="A468" t="s">
        <v>132</v>
      </c>
      <c r="B468" t="s">
        <v>131</v>
      </c>
      <c r="C468">
        <v>2</v>
      </c>
      <c r="D468" t="s">
        <v>78</v>
      </c>
      <c r="E468">
        <v>33.6</v>
      </c>
    </row>
    <row r="469" spans="1:5" x14ac:dyDescent="0.3">
      <c r="A469" t="s">
        <v>132</v>
      </c>
      <c r="B469" t="s">
        <v>131</v>
      </c>
      <c r="C469">
        <v>2</v>
      </c>
      <c r="D469" t="s">
        <v>79</v>
      </c>
      <c r="E469">
        <v>3</v>
      </c>
    </row>
    <row r="470" spans="1:5" x14ac:dyDescent="0.3">
      <c r="A470" t="s">
        <v>132</v>
      </c>
      <c r="B470" t="s">
        <v>131</v>
      </c>
      <c r="C470">
        <v>2</v>
      </c>
      <c r="D470" t="s">
        <v>80</v>
      </c>
      <c r="E470">
        <v>0.42</v>
      </c>
    </row>
    <row r="471" spans="1:5" x14ac:dyDescent="0.3">
      <c r="A471" t="s">
        <v>132</v>
      </c>
      <c r="B471" t="s">
        <v>131</v>
      </c>
      <c r="C471">
        <v>2</v>
      </c>
      <c r="D471" t="s">
        <v>81</v>
      </c>
      <c r="E471">
        <v>11.3</v>
      </c>
    </row>
    <row r="472" spans="1:5" x14ac:dyDescent="0.3">
      <c r="A472" t="s">
        <v>132</v>
      </c>
      <c r="B472" t="s">
        <v>131</v>
      </c>
      <c r="C472">
        <v>2</v>
      </c>
      <c r="D472" t="s">
        <v>82</v>
      </c>
      <c r="E472">
        <v>0.02</v>
      </c>
    </row>
    <row r="473" spans="1:5" x14ac:dyDescent="0.3">
      <c r="A473" t="s">
        <v>132</v>
      </c>
      <c r="B473" t="s">
        <v>131</v>
      </c>
      <c r="C473">
        <v>2</v>
      </c>
      <c r="D473" t="s">
        <v>83</v>
      </c>
      <c r="E473">
        <v>6.47</v>
      </c>
    </row>
    <row r="474" spans="1:5" x14ac:dyDescent="0.3">
      <c r="A474" t="s">
        <v>132</v>
      </c>
      <c r="B474" t="s">
        <v>131</v>
      </c>
      <c r="C474">
        <v>2</v>
      </c>
      <c r="D474" t="s">
        <v>84</v>
      </c>
      <c r="E474">
        <v>0.8</v>
      </c>
    </row>
    <row r="475" spans="1:5" x14ac:dyDescent="0.3">
      <c r="A475" t="s">
        <v>132</v>
      </c>
      <c r="B475" t="s">
        <v>131</v>
      </c>
      <c r="C475">
        <v>2</v>
      </c>
      <c r="D475" t="s">
        <v>85</v>
      </c>
      <c r="E475">
        <v>1.92</v>
      </c>
    </row>
    <row r="476" spans="1:5" x14ac:dyDescent="0.3">
      <c r="A476" t="s">
        <v>132</v>
      </c>
      <c r="B476" t="s">
        <v>131</v>
      </c>
      <c r="C476">
        <v>2</v>
      </c>
      <c r="D476" t="s">
        <v>86</v>
      </c>
      <c r="E476">
        <v>0.09</v>
      </c>
    </row>
    <row r="477" spans="1:5" x14ac:dyDescent="0.3">
      <c r="A477" t="s">
        <v>132</v>
      </c>
      <c r="B477" t="s">
        <v>131</v>
      </c>
      <c r="C477">
        <v>2</v>
      </c>
      <c r="D477" t="s">
        <v>87</v>
      </c>
      <c r="E477">
        <v>0.04</v>
      </c>
    </row>
    <row r="478" spans="1:5" x14ac:dyDescent="0.3">
      <c r="A478" t="s">
        <v>132</v>
      </c>
      <c r="B478" t="s">
        <v>131</v>
      </c>
      <c r="C478">
        <v>3</v>
      </c>
      <c r="D478" t="s">
        <v>54</v>
      </c>
      <c r="E478">
        <v>3000</v>
      </c>
    </row>
    <row r="479" spans="1:5" x14ac:dyDescent="0.3">
      <c r="A479" t="s">
        <v>132</v>
      </c>
      <c r="B479" t="s">
        <v>131</v>
      </c>
      <c r="C479">
        <v>3</v>
      </c>
      <c r="D479" t="s">
        <v>55</v>
      </c>
      <c r="E479">
        <v>5</v>
      </c>
    </row>
    <row r="480" spans="1:5" x14ac:dyDescent="0.3">
      <c r="A480" t="s">
        <v>132</v>
      </c>
      <c r="B480" t="s">
        <v>131</v>
      </c>
      <c r="C480">
        <v>3</v>
      </c>
      <c r="D480" t="s">
        <v>56</v>
      </c>
      <c r="E480">
        <v>82</v>
      </c>
    </row>
    <row r="481" spans="1:5" x14ac:dyDescent="0.3">
      <c r="A481" t="s">
        <v>132</v>
      </c>
      <c r="B481" t="s">
        <v>131</v>
      </c>
      <c r="C481">
        <v>3</v>
      </c>
      <c r="D481" t="s">
        <v>57</v>
      </c>
      <c r="E481">
        <v>3.6999999999999998E-2</v>
      </c>
    </row>
    <row r="482" spans="1:5" x14ac:dyDescent="0.3">
      <c r="A482" t="s">
        <v>132</v>
      </c>
      <c r="B482" t="s">
        <v>131</v>
      </c>
      <c r="C482">
        <v>3</v>
      </c>
      <c r="D482" t="s">
        <v>58</v>
      </c>
      <c r="E482">
        <v>7650</v>
      </c>
    </row>
    <row r="483" spans="1:5" x14ac:dyDescent="0.3">
      <c r="A483" t="s">
        <v>132</v>
      </c>
      <c r="B483" t="s">
        <v>131</v>
      </c>
      <c r="C483">
        <v>3</v>
      </c>
      <c r="D483" t="s">
        <v>59</v>
      </c>
      <c r="E483">
        <v>19.7</v>
      </c>
    </row>
    <row r="484" spans="1:5" x14ac:dyDescent="0.3">
      <c r="A484" t="s">
        <v>132</v>
      </c>
      <c r="B484" t="s">
        <v>131</v>
      </c>
      <c r="C484">
        <v>3</v>
      </c>
      <c r="D484" t="s">
        <v>60</v>
      </c>
      <c r="E484">
        <v>4.7</v>
      </c>
    </row>
    <row r="485" spans="1:5" x14ac:dyDescent="0.3">
      <c r="A485" t="s">
        <v>132</v>
      </c>
      <c r="B485" t="s">
        <v>131</v>
      </c>
      <c r="C485">
        <v>3</v>
      </c>
      <c r="D485" t="s">
        <v>61</v>
      </c>
      <c r="E485">
        <v>0.34499999999999997</v>
      </c>
    </row>
    <row r="486" spans="1:5" x14ac:dyDescent="0.3">
      <c r="A486" t="s">
        <v>132</v>
      </c>
      <c r="B486" t="s">
        <v>131</v>
      </c>
      <c r="C486">
        <v>3</v>
      </c>
      <c r="D486" t="s">
        <v>62</v>
      </c>
      <c r="E486">
        <v>13800</v>
      </c>
    </row>
    <row r="487" spans="1:5" x14ac:dyDescent="0.3">
      <c r="A487" t="s">
        <v>132</v>
      </c>
      <c r="B487" t="s">
        <v>131</v>
      </c>
      <c r="C487">
        <v>3</v>
      </c>
      <c r="D487" t="s">
        <v>63</v>
      </c>
      <c r="E487">
        <v>1.51</v>
      </c>
    </row>
    <row r="488" spans="1:5" x14ac:dyDescent="0.3">
      <c r="A488" t="s">
        <v>132</v>
      </c>
      <c r="B488" t="s">
        <v>131</v>
      </c>
      <c r="C488">
        <v>3</v>
      </c>
      <c r="D488" t="s">
        <v>64</v>
      </c>
      <c r="E488">
        <v>552</v>
      </c>
    </row>
    <row r="489" spans="1:5" x14ac:dyDescent="0.3">
      <c r="A489" t="s">
        <v>132</v>
      </c>
      <c r="B489" t="s">
        <v>131</v>
      </c>
      <c r="C489">
        <v>3</v>
      </c>
      <c r="D489" t="s">
        <v>65</v>
      </c>
      <c r="E489">
        <v>8.8699999999999992</v>
      </c>
    </row>
    <row r="490" spans="1:5" x14ac:dyDescent="0.3">
      <c r="A490" t="s">
        <v>132</v>
      </c>
      <c r="B490" t="s">
        <v>131</v>
      </c>
      <c r="C490">
        <v>3</v>
      </c>
      <c r="D490" t="s">
        <v>66</v>
      </c>
      <c r="E490">
        <v>6.04</v>
      </c>
    </row>
    <row r="491" spans="1:5" x14ac:dyDescent="0.3">
      <c r="A491" t="s">
        <v>132</v>
      </c>
      <c r="B491" t="s">
        <v>131</v>
      </c>
      <c r="C491">
        <v>3</v>
      </c>
      <c r="D491" t="s">
        <v>67</v>
      </c>
      <c r="E491">
        <v>4080</v>
      </c>
    </row>
    <row r="492" spans="1:5" x14ac:dyDescent="0.3">
      <c r="A492" t="s">
        <v>132</v>
      </c>
      <c r="B492" t="s">
        <v>131</v>
      </c>
      <c r="C492">
        <v>3</v>
      </c>
      <c r="D492" t="s">
        <v>68</v>
      </c>
      <c r="E492">
        <v>938</v>
      </c>
    </row>
    <row r="493" spans="1:5" x14ac:dyDescent="0.3">
      <c r="A493" t="s">
        <v>132</v>
      </c>
      <c r="B493" t="s">
        <v>131</v>
      </c>
      <c r="C493">
        <v>3</v>
      </c>
      <c r="D493" t="s">
        <v>69</v>
      </c>
      <c r="E493">
        <v>0.21</v>
      </c>
    </row>
    <row r="494" spans="1:5" x14ac:dyDescent="0.3">
      <c r="A494" t="s">
        <v>132</v>
      </c>
      <c r="B494" t="s">
        <v>131</v>
      </c>
      <c r="C494">
        <v>3</v>
      </c>
      <c r="D494" t="s">
        <v>70</v>
      </c>
      <c r="E494">
        <v>60</v>
      </c>
    </row>
    <row r="495" spans="1:5" x14ac:dyDescent="0.3">
      <c r="A495" t="s">
        <v>132</v>
      </c>
      <c r="B495" t="s">
        <v>131</v>
      </c>
      <c r="C495">
        <v>3</v>
      </c>
      <c r="D495" t="s">
        <v>71</v>
      </c>
      <c r="E495">
        <v>0.05</v>
      </c>
    </row>
    <row r="496" spans="1:5" x14ac:dyDescent="0.3">
      <c r="A496" t="s">
        <v>132</v>
      </c>
      <c r="B496" t="s">
        <v>131</v>
      </c>
      <c r="C496">
        <v>3</v>
      </c>
      <c r="D496" t="s">
        <v>72</v>
      </c>
      <c r="E496">
        <v>570</v>
      </c>
    </row>
    <row r="497" spans="1:5" x14ac:dyDescent="0.3">
      <c r="A497" t="s">
        <v>132</v>
      </c>
      <c r="B497" t="s">
        <v>131</v>
      </c>
      <c r="C497">
        <v>3</v>
      </c>
      <c r="D497" t="s">
        <v>73</v>
      </c>
      <c r="E497">
        <v>0.02</v>
      </c>
    </row>
    <row r="498" spans="1:5" x14ac:dyDescent="0.3">
      <c r="A498" t="s">
        <v>132</v>
      </c>
      <c r="B498" t="s">
        <v>131</v>
      </c>
      <c r="C498">
        <v>3</v>
      </c>
      <c r="D498" t="s">
        <v>74</v>
      </c>
      <c r="E498">
        <v>0.01</v>
      </c>
    </row>
    <row r="499" spans="1:5" x14ac:dyDescent="0.3">
      <c r="A499" t="s">
        <v>132</v>
      </c>
      <c r="B499" t="s">
        <v>131</v>
      </c>
      <c r="C499">
        <v>3</v>
      </c>
      <c r="D499" t="s">
        <v>75</v>
      </c>
      <c r="E499">
        <v>5.16</v>
      </c>
    </row>
    <row r="500" spans="1:5" x14ac:dyDescent="0.3">
      <c r="A500" t="s">
        <v>132</v>
      </c>
      <c r="B500" t="s">
        <v>131</v>
      </c>
      <c r="C500">
        <v>3</v>
      </c>
      <c r="D500" t="s">
        <v>76</v>
      </c>
      <c r="E500">
        <v>2E-3</v>
      </c>
    </row>
    <row r="501" spans="1:5" x14ac:dyDescent="0.3">
      <c r="A501" t="s">
        <v>132</v>
      </c>
      <c r="B501" t="s">
        <v>131</v>
      </c>
      <c r="C501">
        <v>3</v>
      </c>
      <c r="D501" t="s">
        <v>77</v>
      </c>
      <c r="E501">
        <v>0.1</v>
      </c>
    </row>
    <row r="502" spans="1:5" x14ac:dyDescent="0.3">
      <c r="A502" t="s">
        <v>132</v>
      </c>
      <c r="B502" t="s">
        <v>131</v>
      </c>
      <c r="C502">
        <v>3</v>
      </c>
      <c r="D502" t="s">
        <v>78</v>
      </c>
      <c r="E502">
        <v>26.1</v>
      </c>
    </row>
    <row r="503" spans="1:5" x14ac:dyDescent="0.3">
      <c r="A503" t="s">
        <v>132</v>
      </c>
      <c r="B503" t="s">
        <v>131</v>
      </c>
      <c r="C503">
        <v>3</v>
      </c>
      <c r="D503" t="s">
        <v>79</v>
      </c>
      <c r="E503">
        <v>5</v>
      </c>
    </row>
    <row r="504" spans="1:5" x14ac:dyDescent="0.3">
      <c r="A504" t="s">
        <v>132</v>
      </c>
      <c r="B504" t="s">
        <v>131</v>
      </c>
      <c r="C504">
        <v>3</v>
      </c>
      <c r="D504" t="s">
        <v>80</v>
      </c>
      <c r="E504">
        <v>0.48199999999999998</v>
      </c>
    </row>
    <row r="505" spans="1:5" x14ac:dyDescent="0.3">
      <c r="A505" t="s">
        <v>132</v>
      </c>
      <c r="B505" t="s">
        <v>131</v>
      </c>
      <c r="C505">
        <v>3</v>
      </c>
      <c r="D505" t="s">
        <v>81</v>
      </c>
      <c r="E505">
        <v>10.6</v>
      </c>
    </row>
    <row r="506" spans="1:5" x14ac:dyDescent="0.3">
      <c r="A506" t="s">
        <v>132</v>
      </c>
      <c r="B506" t="s">
        <v>131</v>
      </c>
      <c r="C506">
        <v>3</v>
      </c>
      <c r="D506" t="s">
        <v>82</v>
      </c>
      <c r="E506">
        <v>0.02</v>
      </c>
    </row>
    <row r="507" spans="1:5" x14ac:dyDescent="0.3">
      <c r="A507" t="s">
        <v>132</v>
      </c>
      <c r="B507" t="s">
        <v>131</v>
      </c>
      <c r="C507">
        <v>3</v>
      </c>
      <c r="D507" t="s">
        <v>83</v>
      </c>
      <c r="E507">
        <v>6.66</v>
      </c>
    </row>
    <row r="508" spans="1:5" x14ac:dyDescent="0.3">
      <c r="A508" t="s">
        <v>132</v>
      </c>
      <c r="B508" t="s">
        <v>131</v>
      </c>
      <c r="C508">
        <v>3</v>
      </c>
      <c r="D508" t="s">
        <v>84</v>
      </c>
      <c r="E508">
        <v>0.6</v>
      </c>
    </row>
    <row r="509" spans="1:5" x14ac:dyDescent="0.3">
      <c r="A509" t="s">
        <v>132</v>
      </c>
      <c r="B509" t="s">
        <v>131</v>
      </c>
      <c r="C509">
        <v>3</v>
      </c>
      <c r="D509" t="s">
        <v>85</v>
      </c>
      <c r="E509">
        <v>1.59</v>
      </c>
    </row>
    <row r="510" spans="1:5" x14ac:dyDescent="0.3">
      <c r="A510" t="s">
        <v>132</v>
      </c>
      <c r="B510" t="s">
        <v>131</v>
      </c>
      <c r="C510">
        <v>3</v>
      </c>
      <c r="D510" t="s">
        <v>86</v>
      </c>
      <c r="E510">
        <v>0.16</v>
      </c>
    </row>
    <row r="511" spans="1:5" x14ac:dyDescent="0.3">
      <c r="A511" t="s">
        <v>132</v>
      </c>
      <c r="B511" t="s">
        <v>131</v>
      </c>
      <c r="C511">
        <v>3</v>
      </c>
      <c r="D511" t="s">
        <v>87</v>
      </c>
      <c r="E511">
        <v>0.02</v>
      </c>
    </row>
    <row r="512" spans="1:5" x14ac:dyDescent="0.3">
      <c r="A512" t="s">
        <v>133</v>
      </c>
      <c r="B512" t="s">
        <v>131</v>
      </c>
      <c r="C512">
        <v>1</v>
      </c>
      <c r="D512" t="s">
        <v>54</v>
      </c>
      <c r="E512">
        <v>6730</v>
      </c>
    </row>
    <row r="513" spans="1:5" x14ac:dyDescent="0.3">
      <c r="A513" t="s">
        <v>133</v>
      </c>
      <c r="B513" t="s">
        <v>131</v>
      </c>
      <c r="C513">
        <v>1</v>
      </c>
      <c r="D513" t="s">
        <v>55</v>
      </c>
      <c r="E513">
        <v>7</v>
      </c>
    </row>
    <row r="514" spans="1:5" x14ac:dyDescent="0.3">
      <c r="A514" t="s">
        <v>133</v>
      </c>
      <c r="B514" t="s">
        <v>131</v>
      </c>
      <c r="C514">
        <v>1</v>
      </c>
      <c r="D514" t="s">
        <v>56</v>
      </c>
      <c r="E514">
        <v>188</v>
      </c>
    </row>
    <row r="515" spans="1:5" x14ac:dyDescent="0.3">
      <c r="A515" t="s">
        <v>133</v>
      </c>
      <c r="B515" t="s">
        <v>131</v>
      </c>
      <c r="C515">
        <v>1</v>
      </c>
      <c r="D515" t="s">
        <v>57</v>
      </c>
      <c r="E515">
        <v>0.105</v>
      </c>
    </row>
    <row r="516" spans="1:5" x14ac:dyDescent="0.3">
      <c r="A516" t="s">
        <v>133</v>
      </c>
      <c r="B516" t="s">
        <v>131</v>
      </c>
      <c r="C516">
        <v>1</v>
      </c>
      <c r="D516" t="s">
        <v>58</v>
      </c>
      <c r="E516">
        <v>11600</v>
      </c>
    </row>
    <row r="517" spans="1:5" x14ac:dyDescent="0.3">
      <c r="A517" t="s">
        <v>133</v>
      </c>
      <c r="B517" t="s">
        <v>131</v>
      </c>
      <c r="C517">
        <v>1</v>
      </c>
      <c r="D517" t="s">
        <v>59</v>
      </c>
      <c r="E517">
        <v>26.7</v>
      </c>
    </row>
    <row r="518" spans="1:5" x14ac:dyDescent="0.3">
      <c r="A518" t="s">
        <v>133</v>
      </c>
      <c r="B518" t="s">
        <v>131</v>
      </c>
      <c r="C518">
        <v>1</v>
      </c>
      <c r="D518" t="s">
        <v>60</v>
      </c>
      <c r="E518">
        <v>9.4700000000000006</v>
      </c>
    </row>
    <row r="519" spans="1:5" x14ac:dyDescent="0.3">
      <c r="A519" t="s">
        <v>133</v>
      </c>
      <c r="B519" t="s">
        <v>131</v>
      </c>
      <c r="C519">
        <v>1</v>
      </c>
      <c r="D519" t="s">
        <v>61</v>
      </c>
      <c r="E519">
        <v>0.47</v>
      </c>
    </row>
    <row r="520" spans="1:5" x14ac:dyDescent="0.3">
      <c r="A520" t="s">
        <v>133</v>
      </c>
      <c r="B520" t="s">
        <v>131</v>
      </c>
      <c r="C520">
        <v>1</v>
      </c>
      <c r="D520" t="s">
        <v>62</v>
      </c>
      <c r="E520">
        <v>28300</v>
      </c>
    </row>
    <row r="521" spans="1:5" x14ac:dyDescent="0.3">
      <c r="A521" t="s">
        <v>133</v>
      </c>
      <c r="B521" t="s">
        <v>131</v>
      </c>
      <c r="C521">
        <v>1</v>
      </c>
      <c r="D521" t="s">
        <v>63</v>
      </c>
      <c r="E521">
        <v>2.84</v>
      </c>
    </row>
    <row r="522" spans="1:5" x14ac:dyDescent="0.3">
      <c r="A522" t="s">
        <v>133</v>
      </c>
      <c r="B522" t="s">
        <v>131</v>
      </c>
      <c r="C522">
        <v>1</v>
      </c>
      <c r="D522" t="s">
        <v>64</v>
      </c>
      <c r="E522">
        <v>1190</v>
      </c>
    </row>
    <row r="523" spans="1:5" x14ac:dyDescent="0.3">
      <c r="A523" t="s">
        <v>133</v>
      </c>
      <c r="B523" t="s">
        <v>131</v>
      </c>
      <c r="C523">
        <v>1</v>
      </c>
      <c r="D523" t="s">
        <v>65</v>
      </c>
      <c r="E523">
        <v>11.8</v>
      </c>
    </row>
    <row r="524" spans="1:5" x14ac:dyDescent="0.3">
      <c r="A524" t="s">
        <v>133</v>
      </c>
      <c r="B524" t="s">
        <v>131</v>
      </c>
      <c r="C524">
        <v>1</v>
      </c>
      <c r="D524" t="s">
        <v>66</v>
      </c>
      <c r="E524">
        <v>13.6</v>
      </c>
    </row>
    <row r="525" spans="1:5" x14ac:dyDescent="0.3">
      <c r="A525" t="s">
        <v>133</v>
      </c>
      <c r="B525" t="s">
        <v>131</v>
      </c>
      <c r="C525">
        <v>1</v>
      </c>
      <c r="D525" t="s">
        <v>67</v>
      </c>
      <c r="E525">
        <v>5060</v>
      </c>
    </row>
    <row r="526" spans="1:5" x14ac:dyDescent="0.3">
      <c r="A526" t="s">
        <v>133</v>
      </c>
      <c r="B526" t="s">
        <v>131</v>
      </c>
      <c r="C526">
        <v>1</v>
      </c>
      <c r="D526" t="s">
        <v>68</v>
      </c>
      <c r="E526">
        <v>2850</v>
      </c>
    </row>
    <row r="527" spans="1:5" x14ac:dyDescent="0.3">
      <c r="A527" t="s">
        <v>133</v>
      </c>
      <c r="B527" t="s">
        <v>131</v>
      </c>
      <c r="C527">
        <v>1</v>
      </c>
      <c r="D527" t="s">
        <v>69</v>
      </c>
      <c r="E527">
        <v>0.43</v>
      </c>
    </row>
    <row r="528" spans="1:5" x14ac:dyDescent="0.3">
      <c r="A528" t="s">
        <v>133</v>
      </c>
      <c r="B528" t="s">
        <v>131</v>
      </c>
      <c r="C528">
        <v>1</v>
      </c>
      <c r="D528" t="s">
        <v>70</v>
      </c>
      <c r="E528">
        <v>170</v>
      </c>
    </row>
    <row r="529" spans="1:5" x14ac:dyDescent="0.3">
      <c r="A529" t="s">
        <v>133</v>
      </c>
      <c r="B529" t="s">
        <v>131</v>
      </c>
      <c r="C529">
        <v>1</v>
      </c>
      <c r="D529" t="s">
        <v>71</v>
      </c>
      <c r="E529">
        <v>0.05</v>
      </c>
    </row>
    <row r="530" spans="1:5" x14ac:dyDescent="0.3">
      <c r="A530" t="s">
        <v>133</v>
      </c>
      <c r="B530" t="s">
        <v>131</v>
      </c>
      <c r="C530">
        <v>1</v>
      </c>
      <c r="D530" t="s">
        <v>72</v>
      </c>
      <c r="E530">
        <v>963</v>
      </c>
    </row>
    <row r="531" spans="1:5" x14ac:dyDescent="0.3">
      <c r="A531" t="s">
        <v>133</v>
      </c>
      <c r="B531" t="s">
        <v>131</v>
      </c>
      <c r="C531">
        <v>1</v>
      </c>
      <c r="D531" t="s">
        <v>73</v>
      </c>
      <c r="E531">
        <v>0.02</v>
      </c>
    </row>
    <row r="532" spans="1:5" x14ac:dyDescent="0.3">
      <c r="A532" t="s">
        <v>133</v>
      </c>
      <c r="B532" t="s">
        <v>131</v>
      </c>
      <c r="C532">
        <v>1</v>
      </c>
      <c r="D532" t="s">
        <v>74</v>
      </c>
      <c r="E532">
        <v>0.01</v>
      </c>
    </row>
    <row r="533" spans="1:5" x14ac:dyDescent="0.3">
      <c r="A533" t="s">
        <v>133</v>
      </c>
      <c r="B533" t="s">
        <v>131</v>
      </c>
      <c r="C533">
        <v>1</v>
      </c>
      <c r="D533" t="s">
        <v>75</v>
      </c>
      <c r="E533">
        <v>9.7899999999999991</v>
      </c>
    </row>
    <row r="534" spans="1:5" x14ac:dyDescent="0.3">
      <c r="A534" t="s">
        <v>133</v>
      </c>
      <c r="B534" t="s">
        <v>131</v>
      </c>
      <c r="C534">
        <v>1</v>
      </c>
      <c r="D534" t="s">
        <v>76</v>
      </c>
      <c r="E534">
        <v>3.0000000000000001E-3</v>
      </c>
    </row>
    <row r="535" spans="1:5" x14ac:dyDescent="0.3">
      <c r="A535" t="s">
        <v>133</v>
      </c>
      <c r="B535" t="s">
        <v>131</v>
      </c>
      <c r="C535">
        <v>1</v>
      </c>
      <c r="D535" t="s">
        <v>77</v>
      </c>
      <c r="E535">
        <v>0.2</v>
      </c>
    </row>
    <row r="536" spans="1:5" x14ac:dyDescent="0.3">
      <c r="A536" t="s">
        <v>133</v>
      </c>
      <c r="B536" t="s">
        <v>131</v>
      </c>
      <c r="C536">
        <v>1</v>
      </c>
      <c r="D536" t="s">
        <v>78</v>
      </c>
      <c r="E536">
        <v>58.2</v>
      </c>
    </row>
    <row r="537" spans="1:5" x14ac:dyDescent="0.3">
      <c r="A537" t="s">
        <v>133</v>
      </c>
      <c r="B537" t="s">
        <v>131</v>
      </c>
      <c r="C537">
        <v>1</v>
      </c>
      <c r="D537" t="s">
        <v>79</v>
      </c>
      <c r="E537">
        <v>4</v>
      </c>
    </row>
    <row r="538" spans="1:5" x14ac:dyDescent="0.3">
      <c r="A538" t="s">
        <v>133</v>
      </c>
      <c r="B538" t="s">
        <v>131</v>
      </c>
      <c r="C538">
        <v>1</v>
      </c>
      <c r="D538" t="s">
        <v>80</v>
      </c>
      <c r="E538">
        <v>0.72399999999999998</v>
      </c>
    </row>
    <row r="539" spans="1:5" x14ac:dyDescent="0.3">
      <c r="A539" t="s">
        <v>133</v>
      </c>
      <c r="B539" t="s">
        <v>131</v>
      </c>
      <c r="C539">
        <v>1</v>
      </c>
      <c r="D539" t="s">
        <v>81</v>
      </c>
      <c r="E539">
        <v>20.100000000000001</v>
      </c>
    </row>
    <row r="540" spans="1:5" x14ac:dyDescent="0.3">
      <c r="A540" t="s">
        <v>133</v>
      </c>
      <c r="B540" t="s">
        <v>131</v>
      </c>
      <c r="C540">
        <v>1</v>
      </c>
      <c r="D540" t="s">
        <v>82</v>
      </c>
      <c r="E540">
        <v>0.03</v>
      </c>
    </row>
    <row r="541" spans="1:5" x14ac:dyDescent="0.3">
      <c r="A541" t="s">
        <v>133</v>
      </c>
      <c r="B541" t="s">
        <v>131</v>
      </c>
      <c r="C541">
        <v>1</v>
      </c>
      <c r="D541" t="s">
        <v>83</v>
      </c>
      <c r="E541">
        <v>9.6</v>
      </c>
    </row>
    <row r="542" spans="1:5" x14ac:dyDescent="0.3">
      <c r="A542" t="s">
        <v>133</v>
      </c>
      <c r="B542" t="s">
        <v>131</v>
      </c>
      <c r="C542">
        <v>1</v>
      </c>
      <c r="D542" t="s">
        <v>84</v>
      </c>
      <c r="E542">
        <v>1</v>
      </c>
    </row>
    <row r="543" spans="1:5" x14ac:dyDescent="0.3">
      <c r="A543" t="s">
        <v>133</v>
      </c>
      <c r="B543" t="s">
        <v>131</v>
      </c>
      <c r="C543">
        <v>1</v>
      </c>
      <c r="D543" t="s">
        <v>85</v>
      </c>
      <c r="E543">
        <v>3.03</v>
      </c>
    </row>
    <row r="544" spans="1:5" x14ac:dyDescent="0.3">
      <c r="A544" t="s">
        <v>133</v>
      </c>
      <c r="B544" t="s">
        <v>131</v>
      </c>
      <c r="C544">
        <v>1</v>
      </c>
      <c r="D544" t="s">
        <v>86</v>
      </c>
      <c r="E544">
        <v>0.16</v>
      </c>
    </row>
    <row r="545" spans="1:5" x14ac:dyDescent="0.3">
      <c r="A545" t="s">
        <v>133</v>
      </c>
      <c r="B545" t="s">
        <v>131</v>
      </c>
      <c r="C545">
        <v>1</v>
      </c>
      <c r="D545" t="s">
        <v>87</v>
      </c>
      <c r="E545">
        <v>0.06</v>
      </c>
    </row>
    <row r="546" spans="1:5" x14ac:dyDescent="0.3">
      <c r="A546" t="s">
        <v>133</v>
      </c>
      <c r="B546" t="s">
        <v>131</v>
      </c>
      <c r="C546">
        <v>2</v>
      </c>
      <c r="D546" t="s">
        <v>54</v>
      </c>
      <c r="E546">
        <v>6720</v>
      </c>
    </row>
    <row r="547" spans="1:5" x14ac:dyDescent="0.3">
      <c r="A547" t="s">
        <v>133</v>
      </c>
      <c r="B547" t="s">
        <v>131</v>
      </c>
      <c r="C547">
        <v>2</v>
      </c>
      <c r="D547" t="s">
        <v>55</v>
      </c>
      <c r="E547">
        <v>9</v>
      </c>
    </row>
    <row r="548" spans="1:5" x14ac:dyDescent="0.3">
      <c r="A548" t="s">
        <v>133</v>
      </c>
      <c r="B548" t="s">
        <v>131</v>
      </c>
      <c r="C548">
        <v>2</v>
      </c>
      <c r="D548" t="s">
        <v>56</v>
      </c>
      <c r="E548">
        <v>227</v>
      </c>
    </row>
    <row r="549" spans="1:5" x14ac:dyDescent="0.3">
      <c r="A549" t="s">
        <v>133</v>
      </c>
      <c r="B549" t="s">
        <v>131</v>
      </c>
      <c r="C549">
        <v>2</v>
      </c>
      <c r="D549" t="s">
        <v>57</v>
      </c>
      <c r="E549">
        <v>0.13300000000000001</v>
      </c>
    </row>
    <row r="550" spans="1:5" x14ac:dyDescent="0.3">
      <c r="A550" t="s">
        <v>133</v>
      </c>
      <c r="B550" t="s">
        <v>131</v>
      </c>
      <c r="C550">
        <v>2</v>
      </c>
      <c r="D550" t="s">
        <v>58</v>
      </c>
      <c r="E550">
        <v>21900</v>
      </c>
    </row>
    <row r="551" spans="1:5" x14ac:dyDescent="0.3">
      <c r="A551" t="s">
        <v>133</v>
      </c>
      <c r="B551" t="s">
        <v>131</v>
      </c>
      <c r="C551">
        <v>2</v>
      </c>
      <c r="D551" t="s">
        <v>59</v>
      </c>
      <c r="E551">
        <v>26.7</v>
      </c>
    </row>
    <row r="552" spans="1:5" x14ac:dyDescent="0.3">
      <c r="A552" t="s">
        <v>133</v>
      </c>
      <c r="B552" t="s">
        <v>131</v>
      </c>
      <c r="C552">
        <v>2</v>
      </c>
      <c r="D552" t="s">
        <v>60</v>
      </c>
      <c r="E552">
        <v>9.8000000000000007</v>
      </c>
    </row>
    <row r="553" spans="1:5" x14ac:dyDescent="0.3">
      <c r="A553" t="s">
        <v>133</v>
      </c>
      <c r="B553" t="s">
        <v>131</v>
      </c>
      <c r="C553">
        <v>2</v>
      </c>
      <c r="D553" t="s">
        <v>61</v>
      </c>
      <c r="E553">
        <v>0.56599999999999995</v>
      </c>
    </row>
    <row r="554" spans="1:5" x14ac:dyDescent="0.3">
      <c r="A554" t="s">
        <v>133</v>
      </c>
      <c r="B554" t="s">
        <v>131</v>
      </c>
      <c r="C554">
        <v>2</v>
      </c>
      <c r="D554" t="s">
        <v>62</v>
      </c>
      <c r="E554">
        <v>29100</v>
      </c>
    </row>
    <row r="555" spans="1:5" x14ac:dyDescent="0.3">
      <c r="A555" t="s">
        <v>133</v>
      </c>
      <c r="B555" t="s">
        <v>131</v>
      </c>
      <c r="C555">
        <v>2</v>
      </c>
      <c r="D555" t="s">
        <v>63</v>
      </c>
      <c r="E555">
        <v>3.14</v>
      </c>
    </row>
    <row r="556" spans="1:5" x14ac:dyDescent="0.3">
      <c r="A556" t="s">
        <v>133</v>
      </c>
      <c r="B556" t="s">
        <v>131</v>
      </c>
      <c r="C556">
        <v>2</v>
      </c>
      <c r="D556" t="s">
        <v>64</v>
      </c>
      <c r="E556">
        <v>1160</v>
      </c>
    </row>
    <row r="557" spans="1:5" x14ac:dyDescent="0.3">
      <c r="A557" t="s">
        <v>133</v>
      </c>
      <c r="B557" t="s">
        <v>131</v>
      </c>
      <c r="C557">
        <v>2</v>
      </c>
      <c r="D557" t="s">
        <v>65</v>
      </c>
      <c r="E557">
        <v>11.8</v>
      </c>
    </row>
    <row r="558" spans="1:5" x14ac:dyDescent="0.3">
      <c r="A558" t="s">
        <v>133</v>
      </c>
      <c r="B558" t="s">
        <v>131</v>
      </c>
      <c r="C558">
        <v>2</v>
      </c>
      <c r="D558" t="s">
        <v>66</v>
      </c>
      <c r="E558">
        <v>14.8</v>
      </c>
    </row>
    <row r="559" spans="1:5" x14ac:dyDescent="0.3">
      <c r="A559" t="s">
        <v>133</v>
      </c>
      <c r="B559" t="s">
        <v>131</v>
      </c>
      <c r="C559">
        <v>2</v>
      </c>
      <c r="D559" t="s">
        <v>67</v>
      </c>
      <c r="E559">
        <v>5470</v>
      </c>
    </row>
    <row r="560" spans="1:5" x14ac:dyDescent="0.3">
      <c r="A560" t="s">
        <v>133</v>
      </c>
      <c r="B560" t="s">
        <v>131</v>
      </c>
      <c r="C560">
        <v>2</v>
      </c>
      <c r="D560" t="s">
        <v>68</v>
      </c>
      <c r="E560">
        <v>2910</v>
      </c>
    </row>
    <row r="561" spans="1:5" x14ac:dyDescent="0.3">
      <c r="A561" t="s">
        <v>133</v>
      </c>
      <c r="B561" t="s">
        <v>131</v>
      </c>
      <c r="C561">
        <v>2</v>
      </c>
      <c r="D561" t="s">
        <v>69</v>
      </c>
      <c r="E561">
        <v>0.47</v>
      </c>
    </row>
    <row r="562" spans="1:5" x14ac:dyDescent="0.3">
      <c r="A562" t="s">
        <v>133</v>
      </c>
      <c r="B562" t="s">
        <v>131</v>
      </c>
      <c r="C562">
        <v>2</v>
      </c>
      <c r="D562" t="s">
        <v>70</v>
      </c>
      <c r="E562">
        <v>182</v>
      </c>
    </row>
    <row r="563" spans="1:5" x14ac:dyDescent="0.3">
      <c r="A563" t="s">
        <v>133</v>
      </c>
      <c r="B563" t="s">
        <v>131</v>
      </c>
      <c r="C563">
        <v>2</v>
      </c>
      <c r="D563" t="s">
        <v>71</v>
      </c>
      <c r="E563">
        <v>7.0000000000000007E-2</v>
      </c>
    </row>
    <row r="564" spans="1:5" x14ac:dyDescent="0.3">
      <c r="A564" t="s">
        <v>133</v>
      </c>
      <c r="B564" t="s">
        <v>131</v>
      </c>
      <c r="C564">
        <v>2</v>
      </c>
      <c r="D564" t="s">
        <v>72</v>
      </c>
      <c r="E564">
        <v>1100</v>
      </c>
    </row>
    <row r="565" spans="1:5" x14ac:dyDescent="0.3">
      <c r="A565" t="s">
        <v>133</v>
      </c>
      <c r="B565" t="s">
        <v>131</v>
      </c>
      <c r="C565">
        <v>2</v>
      </c>
      <c r="D565" t="s">
        <v>73</v>
      </c>
      <c r="E565">
        <v>0.02</v>
      </c>
    </row>
    <row r="566" spans="1:5" x14ac:dyDescent="0.3">
      <c r="A566" t="s">
        <v>133</v>
      </c>
      <c r="B566" t="s">
        <v>131</v>
      </c>
      <c r="C566">
        <v>2</v>
      </c>
      <c r="D566" t="s">
        <v>74</v>
      </c>
      <c r="E566">
        <v>0.01</v>
      </c>
    </row>
    <row r="567" spans="1:5" x14ac:dyDescent="0.3">
      <c r="A567" t="s">
        <v>133</v>
      </c>
      <c r="B567" t="s">
        <v>131</v>
      </c>
      <c r="C567">
        <v>2</v>
      </c>
      <c r="D567" t="s">
        <v>75</v>
      </c>
      <c r="E567">
        <v>10.9</v>
      </c>
    </row>
    <row r="568" spans="1:5" x14ac:dyDescent="0.3">
      <c r="A568" t="s">
        <v>133</v>
      </c>
      <c r="B568" t="s">
        <v>131</v>
      </c>
      <c r="C568">
        <v>2</v>
      </c>
      <c r="D568" t="s">
        <v>76</v>
      </c>
      <c r="E568">
        <v>3.0000000000000001E-3</v>
      </c>
    </row>
    <row r="569" spans="1:5" x14ac:dyDescent="0.3">
      <c r="A569" t="s">
        <v>133</v>
      </c>
      <c r="B569" t="s">
        <v>131</v>
      </c>
      <c r="C569">
        <v>2</v>
      </c>
      <c r="D569" t="s">
        <v>77</v>
      </c>
      <c r="E569">
        <v>0.2</v>
      </c>
    </row>
    <row r="570" spans="1:5" x14ac:dyDescent="0.3">
      <c r="A570" t="s">
        <v>133</v>
      </c>
      <c r="B570" t="s">
        <v>131</v>
      </c>
      <c r="C570">
        <v>2</v>
      </c>
      <c r="D570" t="s">
        <v>78</v>
      </c>
      <c r="E570">
        <v>78</v>
      </c>
    </row>
    <row r="571" spans="1:5" x14ac:dyDescent="0.3">
      <c r="A571" t="s">
        <v>133</v>
      </c>
      <c r="B571" t="s">
        <v>131</v>
      </c>
      <c r="C571">
        <v>2</v>
      </c>
      <c r="D571" t="s">
        <v>79</v>
      </c>
      <c r="E571">
        <v>5</v>
      </c>
    </row>
    <row r="572" spans="1:5" x14ac:dyDescent="0.3">
      <c r="A572" t="s">
        <v>133</v>
      </c>
      <c r="B572" t="s">
        <v>131</v>
      </c>
      <c r="C572">
        <v>2</v>
      </c>
      <c r="D572" t="s">
        <v>80</v>
      </c>
      <c r="E572">
        <v>0.76400000000000001</v>
      </c>
    </row>
    <row r="573" spans="1:5" x14ac:dyDescent="0.3">
      <c r="A573" t="s">
        <v>133</v>
      </c>
      <c r="B573" t="s">
        <v>131</v>
      </c>
      <c r="C573">
        <v>2</v>
      </c>
      <c r="D573" t="s">
        <v>81</v>
      </c>
      <c r="E573">
        <v>21.3</v>
      </c>
    </row>
    <row r="574" spans="1:5" x14ac:dyDescent="0.3">
      <c r="A574" t="s">
        <v>133</v>
      </c>
      <c r="B574" t="s">
        <v>131</v>
      </c>
      <c r="C574">
        <v>2</v>
      </c>
      <c r="D574" t="s">
        <v>82</v>
      </c>
      <c r="E574">
        <v>0.03</v>
      </c>
    </row>
    <row r="575" spans="1:5" x14ac:dyDescent="0.3">
      <c r="A575" t="s">
        <v>133</v>
      </c>
      <c r="B575" t="s">
        <v>131</v>
      </c>
      <c r="C575">
        <v>2</v>
      </c>
      <c r="D575" t="s">
        <v>83</v>
      </c>
      <c r="E575">
        <v>10.4</v>
      </c>
    </row>
    <row r="576" spans="1:5" x14ac:dyDescent="0.3">
      <c r="A576" t="s">
        <v>133</v>
      </c>
      <c r="B576" t="s">
        <v>131</v>
      </c>
      <c r="C576">
        <v>2</v>
      </c>
      <c r="D576" t="s">
        <v>84</v>
      </c>
      <c r="E576">
        <v>0.8</v>
      </c>
    </row>
    <row r="577" spans="1:5" x14ac:dyDescent="0.3">
      <c r="A577" t="s">
        <v>133</v>
      </c>
      <c r="B577" t="s">
        <v>131</v>
      </c>
      <c r="C577">
        <v>2</v>
      </c>
      <c r="D577" t="s">
        <v>85</v>
      </c>
      <c r="E577">
        <v>3.01</v>
      </c>
    </row>
    <row r="578" spans="1:5" x14ac:dyDescent="0.3">
      <c r="A578" t="s">
        <v>133</v>
      </c>
      <c r="B578" t="s">
        <v>131</v>
      </c>
      <c r="C578">
        <v>2</v>
      </c>
      <c r="D578" t="s">
        <v>86</v>
      </c>
      <c r="E578">
        <v>0.17</v>
      </c>
    </row>
    <row r="579" spans="1:5" x14ac:dyDescent="0.3">
      <c r="A579" t="s">
        <v>133</v>
      </c>
      <c r="B579" t="s">
        <v>131</v>
      </c>
      <c r="C579">
        <v>2</v>
      </c>
      <c r="D579" t="s">
        <v>87</v>
      </c>
      <c r="E579">
        <v>0.08</v>
      </c>
    </row>
    <row r="580" spans="1:5" x14ac:dyDescent="0.3">
      <c r="A580" t="s">
        <v>133</v>
      </c>
      <c r="B580" t="s">
        <v>131</v>
      </c>
      <c r="C580">
        <v>3</v>
      </c>
      <c r="D580" t="s">
        <v>54</v>
      </c>
      <c r="E580">
        <v>7360</v>
      </c>
    </row>
    <row r="581" spans="1:5" x14ac:dyDescent="0.3">
      <c r="A581" t="s">
        <v>133</v>
      </c>
      <c r="B581" t="s">
        <v>131</v>
      </c>
      <c r="C581">
        <v>3</v>
      </c>
      <c r="D581" t="s">
        <v>55</v>
      </c>
      <c r="E581">
        <v>9</v>
      </c>
    </row>
    <row r="582" spans="1:5" x14ac:dyDescent="0.3">
      <c r="A582" t="s">
        <v>133</v>
      </c>
      <c r="B582" t="s">
        <v>131</v>
      </c>
      <c r="C582">
        <v>3</v>
      </c>
      <c r="D582" t="s">
        <v>56</v>
      </c>
      <c r="E582">
        <v>205</v>
      </c>
    </row>
    <row r="583" spans="1:5" x14ac:dyDescent="0.3">
      <c r="A583" t="s">
        <v>133</v>
      </c>
      <c r="B583" t="s">
        <v>131</v>
      </c>
      <c r="C583">
        <v>3</v>
      </c>
      <c r="D583" t="s">
        <v>57</v>
      </c>
      <c r="E583">
        <v>0.14099999999999999</v>
      </c>
    </row>
    <row r="584" spans="1:5" x14ac:dyDescent="0.3">
      <c r="A584" t="s">
        <v>133</v>
      </c>
      <c r="B584" t="s">
        <v>131</v>
      </c>
      <c r="C584">
        <v>3</v>
      </c>
      <c r="D584" t="s">
        <v>58</v>
      </c>
      <c r="E584">
        <v>11700</v>
      </c>
    </row>
    <row r="585" spans="1:5" x14ac:dyDescent="0.3">
      <c r="A585" t="s">
        <v>133</v>
      </c>
      <c r="B585" t="s">
        <v>131</v>
      </c>
      <c r="C585">
        <v>3</v>
      </c>
      <c r="D585" t="s">
        <v>59</v>
      </c>
      <c r="E585">
        <v>27.5</v>
      </c>
    </row>
    <row r="586" spans="1:5" x14ac:dyDescent="0.3">
      <c r="A586" t="s">
        <v>133</v>
      </c>
      <c r="B586" t="s">
        <v>131</v>
      </c>
      <c r="C586">
        <v>3</v>
      </c>
      <c r="D586" t="s">
        <v>60</v>
      </c>
      <c r="E586">
        <v>10.199999999999999</v>
      </c>
    </row>
    <row r="587" spans="1:5" x14ac:dyDescent="0.3">
      <c r="A587" t="s">
        <v>133</v>
      </c>
      <c r="B587" t="s">
        <v>131</v>
      </c>
      <c r="C587">
        <v>3</v>
      </c>
      <c r="D587" t="s">
        <v>61</v>
      </c>
      <c r="E587">
        <v>0.54200000000000004</v>
      </c>
    </row>
    <row r="588" spans="1:5" x14ac:dyDescent="0.3">
      <c r="A588" t="s">
        <v>133</v>
      </c>
      <c r="B588" t="s">
        <v>131</v>
      </c>
      <c r="C588">
        <v>3</v>
      </c>
      <c r="D588" t="s">
        <v>62</v>
      </c>
      <c r="E588">
        <v>31500</v>
      </c>
    </row>
    <row r="589" spans="1:5" x14ac:dyDescent="0.3">
      <c r="A589" t="s">
        <v>133</v>
      </c>
      <c r="B589" t="s">
        <v>131</v>
      </c>
      <c r="C589">
        <v>3</v>
      </c>
      <c r="D589" t="s">
        <v>63</v>
      </c>
      <c r="E589">
        <v>3.23</v>
      </c>
    </row>
    <row r="590" spans="1:5" x14ac:dyDescent="0.3">
      <c r="A590" t="s">
        <v>133</v>
      </c>
      <c r="B590" t="s">
        <v>131</v>
      </c>
      <c r="C590">
        <v>3</v>
      </c>
      <c r="D590" t="s">
        <v>64</v>
      </c>
      <c r="E590">
        <v>1380</v>
      </c>
    </row>
    <row r="591" spans="1:5" x14ac:dyDescent="0.3">
      <c r="A591" t="s">
        <v>133</v>
      </c>
      <c r="B591" t="s">
        <v>131</v>
      </c>
      <c r="C591">
        <v>3</v>
      </c>
      <c r="D591" t="s">
        <v>65</v>
      </c>
      <c r="E591">
        <v>12.3</v>
      </c>
    </row>
    <row r="592" spans="1:5" x14ac:dyDescent="0.3">
      <c r="A592" t="s">
        <v>133</v>
      </c>
      <c r="B592" t="s">
        <v>131</v>
      </c>
      <c r="C592">
        <v>3</v>
      </c>
      <c r="D592" t="s">
        <v>66</v>
      </c>
      <c r="E592">
        <v>14.9</v>
      </c>
    </row>
    <row r="593" spans="1:5" x14ac:dyDescent="0.3">
      <c r="A593" t="s">
        <v>133</v>
      </c>
      <c r="B593" t="s">
        <v>131</v>
      </c>
      <c r="C593">
        <v>3</v>
      </c>
      <c r="D593" t="s">
        <v>67</v>
      </c>
      <c r="E593">
        <v>5420</v>
      </c>
    </row>
    <row r="594" spans="1:5" x14ac:dyDescent="0.3">
      <c r="A594" t="s">
        <v>133</v>
      </c>
      <c r="B594" t="s">
        <v>131</v>
      </c>
      <c r="C594">
        <v>3</v>
      </c>
      <c r="D594" t="s">
        <v>68</v>
      </c>
      <c r="E594">
        <v>3150</v>
      </c>
    </row>
    <row r="595" spans="1:5" x14ac:dyDescent="0.3">
      <c r="A595" t="s">
        <v>133</v>
      </c>
      <c r="B595" t="s">
        <v>131</v>
      </c>
      <c r="C595">
        <v>3</v>
      </c>
      <c r="D595" t="s">
        <v>69</v>
      </c>
      <c r="E595">
        <v>0.51</v>
      </c>
    </row>
    <row r="596" spans="1:5" x14ac:dyDescent="0.3">
      <c r="A596" t="s">
        <v>133</v>
      </c>
      <c r="B596" t="s">
        <v>131</v>
      </c>
      <c r="C596">
        <v>3</v>
      </c>
      <c r="D596" t="s">
        <v>70</v>
      </c>
      <c r="E596">
        <v>195</v>
      </c>
    </row>
    <row r="597" spans="1:5" x14ac:dyDescent="0.3">
      <c r="A597" t="s">
        <v>133</v>
      </c>
      <c r="B597" t="s">
        <v>131</v>
      </c>
      <c r="C597">
        <v>3</v>
      </c>
      <c r="D597" t="s">
        <v>71</v>
      </c>
      <c r="E597">
        <v>0.08</v>
      </c>
    </row>
    <row r="598" spans="1:5" x14ac:dyDescent="0.3">
      <c r="A598" t="s">
        <v>133</v>
      </c>
      <c r="B598" t="s">
        <v>131</v>
      </c>
      <c r="C598">
        <v>3</v>
      </c>
      <c r="D598" t="s">
        <v>72</v>
      </c>
      <c r="E598">
        <v>1160</v>
      </c>
    </row>
    <row r="599" spans="1:5" x14ac:dyDescent="0.3">
      <c r="A599" t="s">
        <v>133</v>
      </c>
      <c r="B599" t="s">
        <v>131</v>
      </c>
      <c r="C599">
        <v>3</v>
      </c>
      <c r="D599" t="s">
        <v>73</v>
      </c>
      <c r="E599">
        <v>0.02</v>
      </c>
    </row>
    <row r="600" spans="1:5" x14ac:dyDescent="0.3">
      <c r="A600" t="s">
        <v>133</v>
      </c>
      <c r="B600" t="s">
        <v>131</v>
      </c>
      <c r="C600">
        <v>3</v>
      </c>
      <c r="D600" t="s">
        <v>74</v>
      </c>
      <c r="E600">
        <v>0.01</v>
      </c>
    </row>
    <row r="601" spans="1:5" x14ac:dyDescent="0.3">
      <c r="A601" t="s">
        <v>133</v>
      </c>
      <c r="B601" t="s">
        <v>131</v>
      </c>
      <c r="C601">
        <v>3</v>
      </c>
      <c r="D601" t="s">
        <v>75</v>
      </c>
      <c r="E601">
        <v>10.9</v>
      </c>
    </row>
    <row r="602" spans="1:5" x14ac:dyDescent="0.3">
      <c r="A602" t="s">
        <v>133</v>
      </c>
      <c r="B602" t="s">
        <v>131</v>
      </c>
      <c r="C602">
        <v>3</v>
      </c>
      <c r="D602" t="s">
        <v>76</v>
      </c>
      <c r="E602">
        <v>3.0000000000000001E-3</v>
      </c>
    </row>
    <row r="603" spans="1:5" x14ac:dyDescent="0.3">
      <c r="A603" t="s">
        <v>133</v>
      </c>
      <c r="B603" t="s">
        <v>131</v>
      </c>
      <c r="C603">
        <v>3</v>
      </c>
      <c r="D603" t="s">
        <v>77</v>
      </c>
      <c r="E603">
        <v>0.3</v>
      </c>
    </row>
    <row r="604" spans="1:5" x14ac:dyDescent="0.3">
      <c r="A604" t="s">
        <v>133</v>
      </c>
      <c r="B604" t="s">
        <v>131</v>
      </c>
      <c r="C604">
        <v>3</v>
      </c>
      <c r="D604" t="s">
        <v>78</v>
      </c>
      <c r="E604">
        <v>62.3</v>
      </c>
    </row>
    <row r="605" spans="1:5" x14ac:dyDescent="0.3">
      <c r="A605" t="s">
        <v>133</v>
      </c>
      <c r="B605" t="s">
        <v>131</v>
      </c>
      <c r="C605">
        <v>3</v>
      </c>
      <c r="D605" t="s">
        <v>79</v>
      </c>
      <c r="E605">
        <v>5</v>
      </c>
    </row>
    <row r="606" spans="1:5" x14ac:dyDescent="0.3">
      <c r="A606" t="s">
        <v>133</v>
      </c>
      <c r="B606" t="s">
        <v>131</v>
      </c>
      <c r="C606">
        <v>3</v>
      </c>
      <c r="D606" t="s">
        <v>80</v>
      </c>
      <c r="E606">
        <v>0.77100000000000002</v>
      </c>
    </row>
    <row r="607" spans="1:5" x14ac:dyDescent="0.3">
      <c r="A607" t="s">
        <v>133</v>
      </c>
      <c r="B607" t="s">
        <v>131</v>
      </c>
      <c r="C607">
        <v>3</v>
      </c>
      <c r="D607" t="s">
        <v>81</v>
      </c>
      <c r="E607">
        <v>21.5</v>
      </c>
    </row>
    <row r="608" spans="1:5" x14ac:dyDescent="0.3">
      <c r="A608" t="s">
        <v>133</v>
      </c>
      <c r="B608" t="s">
        <v>131</v>
      </c>
      <c r="C608">
        <v>3</v>
      </c>
      <c r="D608" t="s">
        <v>82</v>
      </c>
      <c r="E608">
        <v>0.02</v>
      </c>
    </row>
    <row r="609" spans="1:5" x14ac:dyDescent="0.3">
      <c r="A609" t="s">
        <v>133</v>
      </c>
      <c r="B609" t="s">
        <v>131</v>
      </c>
      <c r="C609">
        <v>3</v>
      </c>
      <c r="D609" t="s">
        <v>83</v>
      </c>
      <c r="E609">
        <v>10.3</v>
      </c>
    </row>
    <row r="610" spans="1:5" x14ac:dyDescent="0.3">
      <c r="A610" t="s">
        <v>133</v>
      </c>
      <c r="B610" t="s">
        <v>131</v>
      </c>
      <c r="C610">
        <v>3</v>
      </c>
      <c r="D610" t="s">
        <v>84</v>
      </c>
      <c r="E610">
        <v>0.8</v>
      </c>
    </row>
    <row r="611" spans="1:5" x14ac:dyDescent="0.3">
      <c r="A611" t="s">
        <v>133</v>
      </c>
      <c r="B611" t="s">
        <v>131</v>
      </c>
      <c r="C611">
        <v>3</v>
      </c>
      <c r="D611" t="s">
        <v>85</v>
      </c>
      <c r="E611">
        <v>2.96</v>
      </c>
    </row>
    <row r="612" spans="1:5" x14ac:dyDescent="0.3">
      <c r="A612" t="s">
        <v>133</v>
      </c>
      <c r="B612" t="s">
        <v>131</v>
      </c>
      <c r="C612">
        <v>3</v>
      </c>
      <c r="D612" t="s">
        <v>86</v>
      </c>
      <c r="E612">
        <v>0.18</v>
      </c>
    </row>
    <row r="613" spans="1:5" x14ac:dyDescent="0.3">
      <c r="A613" t="s">
        <v>133</v>
      </c>
      <c r="B613" t="s">
        <v>131</v>
      </c>
      <c r="C613">
        <v>3</v>
      </c>
      <c r="D613" t="s">
        <v>87</v>
      </c>
      <c r="E613">
        <v>0.08</v>
      </c>
    </row>
    <row r="614" spans="1:5" x14ac:dyDescent="0.3">
      <c r="A614" t="s">
        <v>53</v>
      </c>
      <c r="B614" t="s">
        <v>28</v>
      </c>
      <c r="C614">
        <v>1</v>
      </c>
      <c r="D614" t="s">
        <v>54</v>
      </c>
      <c r="E614">
        <v>1270</v>
      </c>
    </row>
    <row r="615" spans="1:5" x14ac:dyDescent="0.3">
      <c r="A615" t="s">
        <v>53</v>
      </c>
      <c r="B615" t="s">
        <v>28</v>
      </c>
      <c r="C615">
        <v>1</v>
      </c>
      <c r="D615" t="s">
        <v>55</v>
      </c>
      <c r="E615">
        <v>5</v>
      </c>
    </row>
    <row r="616" spans="1:5" x14ac:dyDescent="0.3">
      <c r="A616" t="s">
        <v>53</v>
      </c>
      <c r="B616" t="s">
        <v>28</v>
      </c>
      <c r="C616">
        <v>1</v>
      </c>
      <c r="D616" t="s">
        <v>56</v>
      </c>
      <c r="E616">
        <v>39.700000000000003</v>
      </c>
    </row>
    <row r="617" spans="1:5" x14ac:dyDescent="0.3">
      <c r="A617" t="s">
        <v>53</v>
      </c>
      <c r="B617" t="s">
        <v>28</v>
      </c>
      <c r="C617">
        <v>1</v>
      </c>
      <c r="D617" t="s">
        <v>57</v>
      </c>
      <c r="E617">
        <v>1.9E-2</v>
      </c>
    </row>
    <row r="618" spans="1:5" x14ac:dyDescent="0.3">
      <c r="A618" t="s">
        <v>53</v>
      </c>
      <c r="B618" t="s">
        <v>28</v>
      </c>
      <c r="C618">
        <v>1</v>
      </c>
      <c r="D618" t="s">
        <v>58</v>
      </c>
      <c r="E618">
        <v>3900</v>
      </c>
    </row>
    <row r="619" spans="1:5" x14ac:dyDescent="0.3">
      <c r="A619" t="s">
        <v>53</v>
      </c>
      <c r="B619" t="s">
        <v>28</v>
      </c>
      <c r="C619">
        <v>1</v>
      </c>
      <c r="D619" t="s">
        <v>59</v>
      </c>
      <c r="E619">
        <v>11.9</v>
      </c>
    </row>
    <row r="620" spans="1:5" x14ac:dyDescent="0.3">
      <c r="A620" t="s">
        <v>53</v>
      </c>
      <c r="B620" t="s">
        <v>28</v>
      </c>
      <c r="C620">
        <v>1</v>
      </c>
      <c r="D620" t="s">
        <v>60</v>
      </c>
      <c r="E620">
        <v>2.59</v>
      </c>
    </row>
    <row r="621" spans="1:5" x14ac:dyDescent="0.3">
      <c r="A621" t="s">
        <v>53</v>
      </c>
      <c r="B621" t="s">
        <v>28</v>
      </c>
      <c r="C621">
        <v>1</v>
      </c>
      <c r="D621" t="s">
        <v>61</v>
      </c>
      <c r="E621">
        <v>0.15</v>
      </c>
    </row>
    <row r="622" spans="1:5" x14ac:dyDescent="0.3">
      <c r="A622" t="s">
        <v>53</v>
      </c>
      <c r="B622" t="s">
        <v>28</v>
      </c>
      <c r="C622">
        <v>1</v>
      </c>
      <c r="D622" t="s">
        <v>62</v>
      </c>
      <c r="E622">
        <v>8820</v>
      </c>
    </row>
    <row r="623" spans="1:5" x14ac:dyDescent="0.3">
      <c r="A623" t="s">
        <v>53</v>
      </c>
      <c r="B623" t="s">
        <v>28</v>
      </c>
      <c r="C623">
        <v>1</v>
      </c>
      <c r="D623" t="s">
        <v>63</v>
      </c>
      <c r="E623">
        <v>0.75</v>
      </c>
    </row>
    <row r="624" spans="1:5" x14ac:dyDescent="0.3">
      <c r="A624" t="s">
        <v>53</v>
      </c>
      <c r="B624" t="s">
        <v>28</v>
      </c>
      <c r="C624">
        <v>1</v>
      </c>
      <c r="D624" t="s">
        <v>64</v>
      </c>
      <c r="E624">
        <v>289</v>
      </c>
    </row>
    <row r="625" spans="1:5" x14ac:dyDescent="0.3">
      <c r="A625" t="s">
        <v>53</v>
      </c>
      <c r="B625" t="s">
        <v>28</v>
      </c>
      <c r="C625">
        <v>1</v>
      </c>
      <c r="D625" t="s">
        <v>65</v>
      </c>
      <c r="E625">
        <v>5.18</v>
      </c>
    </row>
    <row r="626" spans="1:5" x14ac:dyDescent="0.3">
      <c r="A626" t="s">
        <v>53</v>
      </c>
      <c r="B626" t="s">
        <v>28</v>
      </c>
      <c r="C626">
        <v>1</v>
      </c>
      <c r="D626" t="s">
        <v>66</v>
      </c>
      <c r="E626">
        <v>2.17</v>
      </c>
    </row>
    <row r="627" spans="1:5" x14ac:dyDescent="0.3">
      <c r="A627" t="s">
        <v>53</v>
      </c>
      <c r="B627" t="s">
        <v>28</v>
      </c>
      <c r="C627">
        <v>1</v>
      </c>
      <c r="D627" t="s">
        <v>67</v>
      </c>
      <c r="E627">
        <v>1180</v>
      </c>
    </row>
    <row r="628" spans="1:5" x14ac:dyDescent="0.3">
      <c r="A628" t="s">
        <v>53</v>
      </c>
      <c r="B628" t="s">
        <v>28</v>
      </c>
      <c r="C628">
        <v>1</v>
      </c>
      <c r="D628" t="s">
        <v>68</v>
      </c>
      <c r="E628">
        <v>178</v>
      </c>
    </row>
    <row r="629" spans="1:5" x14ac:dyDescent="0.3">
      <c r="A629" t="s">
        <v>53</v>
      </c>
      <c r="B629" t="s">
        <v>28</v>
      </c>
      <c r="C629">
        <v>1</v>
      </c>
      <c r="D629" t="s">
        <v>69</v>
      </c>
      <c r="E629">
        <v>0.23</v>
      </c>
    </row>
    <row r="630" spans="1:5" x14ac:dyDescent="0.3">
      <c r="A630" t="s">
        <v>53</v>
      </c>
      <c r="B630" t="s">
        <v>28</v>
      </c>
      <c r="C630">
        <v>1</v>
      </c>
      <c r="D630" t="s">
        <v>70</v>
      </c>
      <c r="E630">
        <v>54</v>
      </c>
    </row>
    <row r="631" spans="1:5" x14ac:dyDescent="0.3">
      <c r="A631" t="s">
        <v>53</v>
      </c>
      <c r="B631" t="s">
        <v>28</v>
      </c>
      <c r="C631">
        <v>1</v>
      </c>
      <c r="D631" t="s">
        <v>71</v>
      </c>
      <c r="E631">
        <v>0.05</v>
      </c>
    </row>
    <row r="632" spans="1:5" x14ac:dyDescent="0.3">
      <c r="A632" t="s">
        <v>53</v>
      </c>
      <c r="B632" t="s">
        <v>28</v>
      </c>
      <c r="C632">
        <v>1</v>
      </c>
      <c r="D632" t="s">
        <v>72</v>
      </c>
      <c r="E632">
        <v>208</v>
      </c>
    </row>
    <row r="633" spans="1:5" x14ac:dyDescent="0.3">
      <c r="A633" t="s">
        <v>53</v>
      </c>
      <c r="B633" t="s">
        <v>28</v>
      </c>
      <c r="C633">
        <v>1</v>
      </c>
      <c r="D633" t="s">
        <v>73</v>
      </c>
      <c r="E633">
        <v>0.02</v>
      </c>
    </row>
    <row r="634" spans="1:5" x14ac:dyDescent="0.3">
      <c r="A634" t="s">
        <v>53</v>
      </c>
      <c r="B634" t="s">
        <v>28</v>
      </c>
      <c r="C634">
        <v>1</v>
      </c>
      <c r="D634" t="s">
        <v>74</v>
      </c>
      <c r="E634">
        <v>0.01</v>
      </c>
    </row>
    <row r="635" spans="1:5" x14ac:dyDescent="0.3">
      <c r="A635" t="s">
        <v>53</v>
      </c>
      <c r="B635" t="s">
        <v>28</v>
      </c>
      <c r="C635">
        <v>1</v>
      </c>
      <c r="D635" t="s">
        <v>75</v>
      </c>
      <c r="E635">
        <v>2.44</v>
      </c>
    </row>
    <row r="636" spans="1:5" x14ac:dyDescent="0.3">
      <c r="A636" t="s">
        <v>53</v>
      </c>
      <c r="B636" t="s">
        <v>28</v>
      </c>
      <c r="C636">
        <v>1</v>
      </c>
      <c r="D636" t="s">
        <v>76</v>
      </c>
      <c r="E636">
        <v>2E-3</v>
      </c>
    </row>
    <row r="637" spans="1:5" x14ac:dyDescent="0.3">
      <c r="A637" t="s">
        <v>53</v>
      </c>
      <c r="B637" t="s">
        <v>28</v>
      </c>
      <c r="C637">
        <v>1</v>
      </c>
      <c r="D637" t="s">
        <v>77</v>
      </c>
      <c r="E637">
        <v>0.1</v>
      </c>
    </row>
    <row r="638" spans="1:5" x14ac:dyDescent="0.3">
      <c r="A638" t="s">
        <v>53</v>
      </c>
      <c r="B638" t="s">
        <v>28</v>
      </c>
      <c r="C638">
        <v>1</v>
      </c>
      <c r="D638" t="s">
        <v>78</v>
      </c>
      <c r="E638">
        <v>16.2</v>
      </c>
    </row>
    <row r="639" spans="1:5" x14ac:dyDescent="0.3">
      <c r="A639" t="s">
        <v>53</v>
      </c>
      <c r="B639" t="s">
        <v>28</v>
      </c>
      <c r="C639">
        <v>1</v>
      </c>
      <c r="D639" t="s">
        <v>79</v>
      </c>
      <c r="E639">
        <v>6</v>
      </c>
    </row>
    <row r="640" spans="1:5" x14ac:dyDescent="0.3">
      <c r="A640" t="s">
        <v>53</v>
      </c>
      <c r="B640" t="s">
        <v>28</v>
      </c>
      <c r="C640">
        <v>1</v>
      </c>
      <c r="D640" t="s">
        <v>80</v>
      </c>
      <c r="E640">
        <v>0.25900000000000001</v>
      </c>
    </row>
    <row r="641" spans="1:5" x14ac:dyDescent="0.3">
      <c r="A641" t="s">
        <v>53</v>
      </c>
      <c r="B641" t="s">
        <v>28</v>
      </c>
      <c r="C641">
        <v>1</v>
      </c>
      <c r="D641" t="s">
        <v>81</v>
      </c>
      <c r="E641">
        <v>7.2</v>
      </c>
    </row>
    <row r="642" spans="1:5" x14ac:dyDescent="0.3">
      <c r="A642" t="s">
        <v>53</v>
      </c>
      <c r="B642" t="s">
        <v>28</v>
      </c>
      <c r="C642">
        <v>1</v>
      </c>
      <c r="D642" t="s">
        <v>82</v>
      </c>
      <c r="E642">
        <v>0.02</v>
      </c>
    </row>
    <row r="643" spans="1:5" x14ac:dyDescent="0.3">
      <c r="A643" t="s">
        <v>53</v>
      </c>
      <c r="B643" t="s">
        <v>28</v>
      </c>
      <c r="C643">
        <v>1</v>
      </c>
      <c r="D643" t="s">
        <v>83</v>
      </c>
      <c r="E643">
        <v>2.98</v>
      </c>
    </row>
    <row r="644" spans="1:5" x14ac:dyDescent="0.3">
      <c r="A644" t="s">
        <v>53</v>
      </c>
      <c r="B644" t="s">
        <v>28</v>
      </c>
      <c r="C644">
        <v>1</v>
      </c>
      <c r="D644" t="s">
        <v>84</v>
      </c>
      <c r="E644">
        <v>2.1</v>
      </c>
    </row>
    <row r="645" spans="1:5" x14ac:dyDescent="0.3">
      <c r="A645" t="s">
        <v>53</v>
      </c>
      <c r="B645" t="s">
        <v>28</v>
      </c>
      <c r="C645">
        <v>1</v>
      </c>
      <c r="D645" t="s">
        <v>85</v>
      </c>
      <c r="E645">
        <v>0.76</v>
      </c>
    </row>
    <row r="646" spans="1:5" x14ac:dyDescent="0.3">
      <c r="A646" t="s">
        <v>53</v>
      </c>
      <c r="B646" t="s">
        <v>28</v>
      </c>
      <c r="C646">
        <v>1</v>
      </c>
      <c r="D646" t="s">
        <v>86</v>
      </c>
      <c r="E646">
        <v>0.08</v>
      </c>
    </row>
    <row r="647" spans="1:5" x14ac:dyDescent="0.3">
      <c r="A647" t="s">
        <v>53</v>
      </c>
      <c r="B647" t="s">
        <v>28</v>
      </c>
      <c r="C647">
        <v>1</v>
      </c>
      <c r="D647" t="s">
        <v>87</v>
      </c>
      <c r="E647">
        <v>0.02</v>
      </c>
    </row>
    <row r="648" spans="1:5" x14ac:dyDescent="0.3">
      <c r="A648" t="s">
        <v>53</v>
      </c>
      <c r="B648" t="s">
        <v>28</v>
      </c>
      <c r="C648">
        <v>2</v>
      </c>
      <c r="D648" t="s">
        <v>54</v>
      </c>
      <c r="E648">
        <v>1290</v>
      </c>
    </row>
    <row r="649" spans="1:5" x14ac:dyDescent="0.3">
      <c r="A649" t="s">
        <v>53</v>
      </c>
      <c r="B649" t="s">
        <v>28</v>
      </c>
      <c r="C649">
        <v>2</v>
      </c>
      <c r="D649" t="s">
        <v>55</v>
      </c>
      <c r="E649">
        <v>5</v>
      </c>
    </row>
    <row r="650" spans="1:5" x14ac:dyDescent="0.3">
      <c r="A650" t="s">
        <v>53</v>
      </c>
      <c r="B650" t="s">
        <v>28</v>
      </c>
      <c r="C650">
        <v>2</v>
      </c>
      <c r="D650" t="s">
        <v>56</v>
      </c>
      <c r="E650">
        <v>25.8</v>
      </c>
    </row>
    <row r="651" spans="1:5" x14ac:dyDescent="0.3">
      <c r="A651" t="s">
        <v>53</v>
      </c>
      <c r="B651" t="s">
        <v>28</v>
      </c>
      <c r="C651">
        <v>2</v>
      </c>
      <c r="D651" t="s">
        <v>57</v>
      </c>
      <c r="E651">
        <v>1.2E-2</v>
      </c>
    </row>
    <row r="652" spans="1:5" x14ac:dyDescent="0.3">
      <c r="A652" t="s">
        <v>53</v>
      </c>
      <c r="B652" t="s">
        <v>28</v>
      </c>
      <c r="C652">
        <v>2</v>
      </c>
      <c r="D652" t="s">
        <v>58</v>
      </c>
      <c r="E652">
        <v>2300</v>
      </c>
    </row>
    <row r="653" spans="1:5" x14ac:dyDescent="0.3">
      <c r="A653" t="s">
        <v>53</v>
      </c>
      <c r="B653" t="s">
        <v>28</v>
      </c>
      <c r="C653">
        <v>2</v>
      </c>
      <c r="D653" t="s">
        <v>59</v>
      </c>
      <c r="E653">
        <v>10.8</v>
      </c>
    </row>
    <row r="654" spans="1:5" x14ac:dyDescent="0.3">
      <c r="A654" t="s">
        <v>53</v>
      </c>
      <c r="B654" t="s">
        <v>28</v>
      </c>
      <c r="C654">
        <v>2</v>
      </c>
      <c r="D654" t="s">
        <v>60</v>
      </c>
      <c r="E654">
        <v>2.42</v>
      </c>
    </row>
    <row r="655" spans="1:5" x14ac:dyDescent="0.3">
      <c r="A655" t="s">
        <v>53</v>
      </c>
      <c r="B655" t="s">
        <v>28</v>
      </c>
      <c r="C655">
        <v>2</v>
      </c>
      <c r="D655" t="s">
        <v>61</v>
      </c>
      <c r="E655">
        <v>0.16600000000000001</v>
      </c>
    </row>
    <row r="656" spans="1:5" x14ac:dyDescent="0.3">
      <c r="A656" t="s">
        <v>53</v>
      </c>
      <c r="B656" t="s">
        <v>28</v>
      </c>
      <c r="C656">
        <v>2</v>
      </c>
      <c r="D656" t="s">
        <v>62</v>
      </c>
      <c r="E656">
        <v>6970</v>
      </c>
    </row>
    <row r="657" spans="1:5" x14ac:dyDescent="0.3">
      <c r="A657" t="s">
        <v>53</v>
      </c>
      <c r="B657" t="s">
        <v>28</v>
      </c>
      <c r="C657">
        <v>2</v>
      </c>
      <c r="D657" t="s">
        <v>63</v>
      </c>
      <c r="E657">
        <v>0.74</v>
      </c>
    </row>
    <row r="658" spans="1:5" x14ac:dyDescent="0.3">
      <c r="A658" t="s">
        <v>53</v>
      </c>
      <c r="B658" t="s">
        <v>28</v>
      </c>
      <c r="C658">
        <v>2</v>
      </c>
      <c r="D658" t="s">
        <v>64</v>
      </c>
      <c r="E658">
        <v>281</v>
      </c>
    </row>
    <row r="659" spans="1:5" x14ac:dyDescent="0.3">
      <c r="A659" t="s">
        <v>53</v>
      </c>
      <c r="B659" t="s">
        <v>28</v>
      </c>
      <c r="C659">
        <v>2</v>
      </c>
      <c r="D659" t="s">
        <v>65</v>
      </c>
      <c r="E659">
        <v>4.74</v>
      </c>
    </row>
    <row r="660" spans="1:5" x14ac:dyDescent="0.3">
      <c r="A660" t="s">
        <v>53</v>
      </c>
      <c r="B660" t="s">
        <v>28</v>
      </c>
      <c r="C660">
        <v>2</v>
      </c>
      <c r="D660" t="s">
        <v>66</v>
      </c>
      <c r="E660">
        <v>2.2999999999999998</v>
      </c>
    </row>
    <row r="661" spans="1:5" x14ac:dyDescent="0.3">
      <c r="A661" t="s">
        <v>53</v>
      </c>
      <c r="B661" t="s">
        <v>28</v>
      </c>
      <c r="C661">
        <v>2</v>
      </c>
      <c r="D661" t="s">
        <v>67</v>
      </c>
      <c r="E661">
        <v>1180</v>
      </c>
    </row>
    <row r="662" spans="1:5" x14ac:dyDescent="0.3">
      <c r="A662" t="s">
        <v>53</v>
      </c>
      <c r="B662" t="s">
        <v>28</v>
      </c>
      <c r="C662">
        <v>2</v>
      </c>
      <c r="D662" t="s">
        <v>68</v>
      </c>
      <c r="E662">
        <v>140</v>
      </c>
    </row>
    <row r="663" spans="1:5" x14ac:dyDescent="0.3">
      <c r="A663" t="s">
        <v>53</v>
      </c>
      <c r="B663" t="s">
        <v>28</v>
      </c>
      <c r="C663">
        <v>2</v>
      </c>
      <c r="D663" t="s">
        <v>69</v>
      </c>
      <c r="E663">
        <v>0.19</v>
      </c>
    </row>
    <row r="664" spans="1:5" x14ac:dyDescent="0.3">
      <c r="A664" t="s">
        <v>53</v>
      </c>
      <c r="B664" t="s">
        <v>28</v>
      </c>
      <c r="C664">
        <v>2</v>
      </c>
      <c r="D664" t="s">
        <v>70</v>
      </c>
      <c r="E664">
        <v>58</v>
      </c>
    </row>
    <row r="665" spans="1:5" x14ac:dyDescent="0.3">
      <c r="A665" t="s">
        <v>53</v>
      </c>
      <c r="B665" t="s">
        <v>28</v>
      </c>
      <c r="C665">
        <v>2</v>
      </c>
      <c r="D665" t="s">
        <v>71</v>
      </c>
      <c r="E665">
        <v>0.05</v>
      </c>
    </row>
    <row r="666" spans="1:5" x14ac:dyDescent="0.3">
      <c r="A666" t="s">
        <v>53</v>
      </c>
      <c r="B666" t="s">
        <v>28</v>
      </c>
      <c r="C666">
        <v>2</v>
      </c>
      <c r="D666" t="s">
        <v>72</v>
      </c>
      <c r="E666">
        <v>162</v>
      </c>
    </row>
    <row r="667" spans="1:5" x14ac:dyDescent="0.3">
      <c r="A667" t="s">
        <v>53</v>
      </c>
      <c r="B667" t="s">
        <v>28</v>
      </c>
      <c r="C667">
        <v>2</v>
      </c>
      <c r="D667" t="s">
        <v>73</v>
      </c>
      <c r="E667">
        <v>0.02</v>
      </c>
    </row>
    <row r="668" spans="1:5" x14ac:dyDescent="0.3">
      <c r="A668" t="s">
        <v>53</v>
      </c>
      <c r="B668" t="s">
        <v>28</v>
      </c>
      <c r="C668">
        <v>2</v>
      </c>
      <c r="D668" t="s">
        <v>74</v>
      </c>
      <c r="E668">
        <v>0.01</v>
      </c>
    </row>
    <row r="669" spans="1:5" x14ac:dyDescent="0.3">
      <c r="A669" t="s">
        <v>53</v>
      </c>
      <c r="B669" t="s">
        <v>28</v>
      </c>
      <c r="C669">
        <v>2</v>
      </c>
      <c r="D669" t="s">
        <v>75</v>
      </c>
      <c r="E669">
        <v>2.56</v>
      </c>
    </row>
    <row r="670" spans="1:5" x14ac:dyDescent="0.3">
      <c r="A670" t="s">
        <v>53</v>
      </c>
      <c r="B670" t="s">
        <v>28</v>
      </c>
      <c r="C670">
        <v>2</v>
      </c>
      <c r="D670" t="s">
        <v>76</v>
      </c>
      <c r="E670">
        <v>2E-3</v>
      </c>
    </row>
    <row r="671" spans="1:5" x14ac:dyDescent="0.3">
      <c r="A671" t="s">
        <v>53</v>
      </c>
      <c r="B671" t="s">
        <v>28</v>
      </c>
      <c r="C671">
        <v>2</v>
      </c>
      <c r="D671" t="s">
        <v>77</v>
      </c>
      <c r="E671">
        <v>0.1</v>
      </c>
    </row>
    <row r="672" spans="1:5" x14ac:dyDescent="0.3">
      <c r="A672" t="s">
        <v>53</v>
      </c>
      <c r="B672" t="s">
        <v>28</v>
      </c>
      <c r="C672">
        <v>2</v>
      </c>
      <c r="D672" t="s">
        <v>78</v>
      </c>
      <c r="E672">
        <v>9.61</v>
      </c>
    </row>
    <row r="673" spans="1:5" x14ac:dyDescent="0.3">
      <c r="A673" t="s">
        <v>53</v>
      </c>
      <c r="B673" t="s">
        <v>28</v>
      </c>
      <c r="C673">
        <v>2</v>
      </c>
      <c r="D673" t="s">
        <v>79</v>
      </c>
      <c r="E673">
        <v>5</v>
      </c>
    </row>
    <row r="674" spans="1:5" x14ac:dyDescent="0.3">
      <c r="A674" t="s">
        <v>53</v>
      </c>
      <c r="B674" t="s">
        <v>28</v>
      </c>
      <c r="C674">
        <v>2</v>
      </c>
      <c r="D674" t="s">
        <v>80</v>
      </c>
      <c r="E674">
        <v>0.23799999999999999</v>
      </c>
    </row>
    <row r="675" spans="1:5" x14ac:dyDescent="0.3">
      <c r="A675" t="s">
        <v>53</v>
      </c>
      <c r="B675" t="s">
        <v>28</v>
      </c>
      <c r="C675">
        <v>2</v>
      </c>
      <c r="D675" t="s">
        <v>81</v>
      </c>
      <c r="E675">
        <v>7.2</v>
      </c>
    </row>
    <row r="676" spans="1:5" x14ac:dyDescent="0.3">
      <c r="A676" t="s">
        <v>53</v>
      </c>
      <c r="B676" t="s">
        <v>28</v>
      </c>
      <c r="C676">
        <v>2</v>
      </c>
      <c r="D676" t="s">
        <v>82</v>
      </c>
      <c r="E676">
        <v>0.02</v>
      </c>
    </row>
    <row r="677" spans="1:5" x14ac:dyDescent="0.3">
      <c r="A677" t="s">
        <v>53</v>
      </c>
      <c r="B677" t="s">
        <v>28</v>
      </c>
      <c r="C677">
        <v>2</v>
      </c>
      <c r="D677" t="s">
        <v>83</v>
      </c>
      <c r="E677">
        <v>2.99</v>
      </c>
    </row>
    <row r="678" spans="1:5" x14ac:dyDescent="0.3">
      <c r="A678" t="s">
        <v>53</v>
      </c>
      <c r="B678" t="s">
        <v>28</v>
      </c>
      <c r="C678">
        <v>2</v>
      </c>
      <c r="D678" t="s">
        <v>84</v>
      </c>
      <c r="E678">
        <v>1.4</v>
      </c>
    </row>
    <row r="679" spans="1:5" x14ac:dyDescent="0.3">
      <c r="A679" t="s">
        <v>53</v>
      </c>
      <c r="B679" t="s">
        <v>28</v>
      </c>
      <c r="C679">
        <v>2</v>
      </c>
      <c r="D679" t="s">
        <v>85</v>
      </c>
      <c r="E679">
        <v>0.8</v>
      </c>
    </row>
    <row r="680" spans="1:5" x14ac:dyDescent="0.3">
      <c r="A680" t="s">
        <v>53</v>
      </c>
      <c r="B680" t="s">
        <v>28</v>
      </c>
      <c r="C680">
        <v>2</v>
      </c>
      <c r="D680" t="s">
        <v>86</v>
      </c>
      <c r="E680">
        <v>0.06</v>
      </c>
    </row>
    <row r="681" spans="1:5" x14ac:dyDescent="0.3">
      <c r="A681" t="s">
        <v>53</v>
      </c>
      <c r="B681" t="s">
        <v>28</v>
      </c>
      <c r="C681">
        <v>2</v>
      </c>
      <c r="D681" t="s">
        <v>87</v>
      </c>
      <c r="E681">
        <v>0.04</v>
      </c>
    </row>
    <row r="682" spans="1:5" x14ac:dyDescent="0.3">
      <c r="A682" t="s">
        <v>53</v>
      </c>
      <c r="B682" t="s">
        <v>28</v>
      </c>
      <c r="C682">
        <v>3</v>
      </c>
      <c r="D682" t="s">
        <v>54</v>
      </c>
      <c r="E682">
        <v>1060</v>
      </c>
    </row>
    <row r="683" spans="1:5" x14ac:dyDescent="0.3">
      <c r="A683" t="s">
        <v>53</v>
      </c>
      <c r="B683" t="s">
        <v>28</v>
      </c>
      <c r="C683">
        <v>3</v>
      </c>
      <c r="D683" t="s">
        <v>55</v>
      </c>
      <c r="E683">
        <v>5</v>
      </c>
    </row>
    <row r="684" spans="1:5" x14ac:dyDescent="0.3">
      <c r="A684" t="s">
        <v>53</v>
      </c>
      <c r="B684" t="s">
        <v>28</v>
      </c>
      <c r="C684">
        <v>3</v>
      </c>
      <c r="D684" t="s">
        <v>56</v>
      </c>
      <c r="E684">
        <v>18.899999999999999</v>
      </c>
    </row>
    <row r="685" spans="1:5" x14ac:dyDescent="0.3">
      <c r="A685" t="s">
        <v>53</v>
      </c>
      <c r="B685" t="s">
        <v>28</v>
      </c>
      <c r="C685">
        <v>3</v>
      </c>
      <c r="D685" t="s">
        <v>57</v>
      </c>
      <c r="E685">
        <v>1.0999999999999999E-2</v>
      </c>
    </row>
    <row r="686" spans="1:5" x14ac:dyDescent="0.3">
      <c r="A686" t="s">
        <v>53</v>
      </c>
      <c r="B686" t="s">
        <v>28</v>
      </c>
      <c r="C686">
        <v>3</v>
      </c>
      <c r="D686" t="s">
        <v>58</v>
      </c>
      <c r="E686">
        <v>1960</v>
      </c>
    </row>
    <row r="687" spans="1:5" x14ac:dyDescent="0.3">
      <c r="A687" t="s">
        <v>53</v>
      </c>
      <c r="B687" t="s">
        <v>28</v>
      </c>
      <c r="C687">
        <v>3</v>
      </c>
      <c r="D687" t="s">
        <v>59</v>
      </c>
      <c r="E687">
        <v>9.31</v>
      </c>
    </row>
    <row r="688" spans="1:5" x14ac:dyDescent="0.3">
      <c r="A688" t="s">
        <v>53</v>
      </c>
      <c r="B688" t="s">
        <v>28</v>
      </c>
      <c r="C688">
        <v>3</v>
      </c>
      <c r="D688" t="s">
        <v>60</v>
      </c>
      <c r="E688">
        <v>2.65</v>
      </c>
    </row>
    <row r="689" spans="1:5" x14ac:dyDescent="0.3">
      <c r="A689" t="s">
        <v>53</v>
      </c>
      <c r="B689" t="s">
        <v>28</v>
      </c>
      <c r="C689">
        <v>3</v>
      </c>
      <c r="D689" t="s">
        <v>61</v>
      </c>
      <c r="E689">
        <v>0.14000000000000001</v>
      </c>
    </row>
    <row r="690" spans="1:5" x14ac:dyDescent="0.3">
      <c r="A690" t="s">
        <v>53</v>
      </c>
      <c r="B690" t="s">
        <v>28</v>
      </c>
      <c r="C690">
        <v>3</v>
      </c>
      <c r="D690" t="s">
        <v>62</v>
      </c>
      <c r="E690">
        <v>7140</v>
      </c>
    </row>
    <row r="691" spans="1:5" x14ac:dyDescent="0.3">
      <c r="A691" t="s">
        <v>53</v>
      </c>
      <c r="B691" t="s">
        <v>28</v>
      </c>
      <c r="C691">
        <v>3</v>
      </c>
      <c r="D691" t="s">
        <v>63</v>
      </c>
      <c r="E691">
        <v>0.62</v>
      </c>
    </row>
    <row r="692" spans="1:5" x14ac:dyDescent="0.3">
      <c r="A692" t="s">
        <v>53</v>
      </c>
      <c r="B692" t="s">
        <v>28</v>
      </c>
      <c r="C692">
        <v>3</v>
      </c>
      <c r="D692" t="s">
        <v>64</v>
      </c>
      <c r="E692">
        <v>274</v>
      </c>
    </row>
    <row r="693" spans="1:5" x14ac:dyDescent="0.3">
      <c r="A693" t="s">
        <v>53</v>
      </c>
      <c r="B693" t="s">
        <v>28</v>
      </c>
      <c r="C693">
        <v>3</v>
      </c>
      <c r="D693" t="s">
        <v>65</v>
      </c>
      <c r="E693">
        <v>3.94</v>
      </c>
    </row>
    <row r="694" spans="1:5" x14ac:dyDescent="0.3">
      <c r="A694" t="s">
        <v>53</v>
      </c>
      <c r="B694" t="s">
        <v>28</v>
      </c>
      <c r="C694">
        <v>3</v>
      </c>
      <c r="D694" t="s">
        <v>66</v>
      </c>
      <c r="E694">
        <v>1.85</v>
      </c>
    </row>
    <row r="695" spans="1:5" x14ac:dyDescent="0.3">
      <c r="A695" t="s">
        <v>53</v>
      </c>
      <c r="B695" t="s">
        <v>28</v>
      </c>
      <c r="C695">
        <v>3</v>
      </c>
      <c r="D695" t="s">
        <v>67</v>
      </c>
      <c r="E695">
        <v>830</v>
      </c>
    </row>
    <row r="696" spans="1:5" x14ac:dyDescent="0.3">
      <c r="A696" t="s">
        <v>53</v>
      </c>
      <c r="B696" t="s">
        <v>28</v>
      </c>
      <c r="C696">
        <v>3</v>
      </c>
      <c r="D696" t="s">
        <v>68</v>
      </c>
      <c r="E696">
        <v>146</v>
      </c>
    </row>
    <row r="697" spans="1:5" x14ac:dyDescent="0.3">
      <c r="A697" t="s">
        <v>53</v>
      </c>
      <c r="B697" t="s">
        <v>28</v>
      </c>
      <c r="C697">
        <v>3</v>
      </c>
      <c r="D697" t="s">
        <v>69</v>
      </c>
      <c r="E697">
        <v>0.26</v>
      </c>
    </row>
    <row r="698" spans="1:5" x14ac:dyDescent="0.3">
      <c r="A698" t="s">
        <v>53</v>
      </c>
      <c r="B698" t="s">
        <v>28</v>
      </c>
      <c r="C698">
        <v>3</v>
      </c>
      <c r="D698" t="s">
        <v>70</v>
      </c>
      <c r="E698">
        <v>58</v>
      </c>
    </row>
    <row r="699" spans="1:5" x14ac:dyDescent="0.3">
      <c r="A699" t="s">
        <v>53</v>
      </c>
      <c r="B699" t="s">
        <v>28</v>
      </c>
      <c r="C699">
        <v>3</v>
      </c>
      <c r="D699" t="s">
        <v>71</v>
      </c>
      <c r="E699">
        <v>0.05</v>
      </c>
    </row>
    <row r="700" spans="1:5" x14ac:dyDescent="0.3">
      <c r="A700" t="s">
        <v>53</v>
      </c>
      <c r="B700" t="s">
        <v>28</v>
      </c>
      <c r="C700">
        <v>3</v>
      </c>
      <c r="D700" t="s">
        <v>72</v>
      </c>
      <c r="E700">
        <v>114</v>
      </c>
    </row>
    <row r="701" spans="1:5" x14ac:dyDescent="0.3">
      <c r="A701" t="s">
        <v>53</v>
      </c>
      <c r="B701" t="s">
        <v>28</v>
      </c>
      <c r="C701">
        <v>3</v>
      </c>
      <c r="D701" t="s">
        <v>73</v>
      </c>
      <c r="E701">
        <v>0.02</v>
      </c>
    </row>
    <row r="702" spans="1:5" x14ac:dyDescent="0.3">
      <c r="A702" t="s">
        <v>53</v>
      </c>
      <c r="B702" t="s">
        <v>28</v>
      </c>
      <c r="C702">
        <v>3</v>
      </c>
      <c r="D702" t="s">
        <v>74</v>
      </c>
      <c r="E702">
        <v>0.01</v>
      </c>
    </row>
    <row r="703" spans="1:5" x14ac:dyDescent="0.3">
      <c r="A703" t="s">
        <v>53</v>
      </c>
      <c r="B703" t="s">
        <v>28</v>
      </c>
      <c r="C703">
        <v>3</v>
      </c>
      <c r="D703" t="s">
        <v>75</v>
      </c>
      <c r="E703">
        <v>2.12</v>
      </c>
    </row>
    <row r="704" spans="1:5" x14ac:dyDescent="0.3">
      <c r="A704" t="s">
        <v>53</v>
      </c>
      <c r="B704" t="s">
        <v>28</v>
      </c>
      <c r="C704">
        <v>3</v>
      </c>
      <c r="D704" t="s">
        <v>76</v>
      </c>
      <c r="E704">
        <v>2E-3</v>
      </c>
    </row>
    <row r="705" spans="1:5" x14ac:dyDescent="0.3">
      <c r="A705" t="s">
        <v>53</v>
      </c>
      <c r="B705" t="s">
        <v>28</v>
      </c>
      <c r="C705">
        <v>3</v>
      </c>
      <c r="D705" t="s">
        <v>77</v>
      </c>
      <c r="E705">
        <v>0.1</v>
      </c>
    </row>
    <row r="706" spans="1:5" x14ac:dyDescent="0.3">
      <c r="A706" t="s">
        <v>53</v>
      </c>
      <c r="B706" t="s">
        <v>28</v>
      </c>
      <c r="C706">
        <v>3</v>
      </c>
      <c r="D706" t="s">
        <v>78</v>
      </c>
      <c r="E706">
        <v>7.94</v>
      </c>
    </row>
    <row r="707" spans="1:5" x14ac:dyDescent="0.3">
      <c r="A707" t="s">
        <v>53</v>
      </c>
      <c r="B707" t="s">
        <v>28</v>
      </c>
      <c r="C707">
        <v>3</v>
      </c>
      <c r="D707" t="s">
        <v>79</v>
      </c>
      <c r="E707">
        <v>9</v>
      </c>
    </row>
    <row r="708" spans="1:5" x14ac:dyDescent="0.3">
      <c r="A708" t="s">
        <v>53</v>
      </c>
      <c r="B708" t="s">
        <v>28</v>
      </c>
      <c r="C708">
        <v>3</v>
      </c>
      <c r="D708" t="s">
        <v>80</v>
      </c>
      <c r="E708">
        <v>0.21099999999999999</v>
      </c>
    </row>
    <row r="709" spans="1:5" x14ac:dyDescent="0.3">
      <c r="A709" t="s">
        <v>53</v>
      </c>
      <c r="B709" t="s">
        <v>28</v>
      </c>
      <c r="C709">
        <v>3</v>
      </c>
      <c r="D709" t="s">
        <v>81</v>
      </c>
      <c r="E709">
        <v>7.4</v>
      </c>
    </row>
    <row r="710" spans="1:5" x14ac:dyDescent="0.3">
      <c r="A710" t="s">
        <v>53</v>
      </c>
      <c r="B710" t="s">
        <v>28</v>
      </c>
      <c r="C710">
        <v>3</v>
      </c>
      <c r="D710" t="s">
        <v>82</v>
      </c>
      <c r="E710">
        <v>0.02</v>
      </c>
    </row>
    <row r="711" spans="1:5" x14ac:dyDescent="0.3">
      <c r="A711" t="s">
        <v>53</v>
      </c>
      <c r="B711" t="s">
        <v>28</v>
      </c>
      <c r="C711">
        <v>3</v>
      </c>
      <c r="D711" t="s">
        <v>83</v>
      </c>
      <c r="E711">
        <v>2.38</v>
      </c>
    </row>
    <row r="712" spans="1:5" x14ac:dyDescent="0.3">
      <c r="A712" t="s">
        <v>53</v>
      </c>
      <c r="B712" t="s">
        <v>28</v>
      </c>
      <c r="C712">
        <v>3</v>
      </c>
      <c r="D712" t="s">
        <v>84</v>
      </c>
      <c r="E712">
        <v>1.7</v>
      </c>
    </row>
    <row r="713" spans="1:5" x14ac:dyDescent="0.3">
      <c r="A713" t="s">
        <v>53</v>
      </c>
      <c r="B713" t="s">
        <v>28</v>
      </c>
      <c r="C713">
        <v>3</v>
      </c>
      <c r="D713" t="s">
        <v>85</v>
      </c>
      <c r="E713">
        <v>0.7</v>
      </c>
    </row>
    <row r="714" spans="1:5" x14ac:dyDescent="0.3">
      <c r="A714" t="s">
        <v>53</v>
      </c>
      <c r="B714" t="s">
        <v>28</v>
      </c>
      <c r="C714">
        <v>3</v>
      </c>
      <c r="D714" t="s">
        <v>86</v>
      </c>
      <c r="E714">
        <v>0.06</v>
      </c>
    </row>
    <row r="715" spans="1:5" x14ac:dyDescent="0.3">
      <c r="A715" t="s">
        <v>53</v>
      </c>
      <c r="B715" t="s">
        <v>28</v>
      </c>
      <c r="C715">
        <v>3</v>
      </c>
      <c r="D715" t="s">
        <v>87</v>
      </c>
      <c r="E715">
        <v>0.05</v>
      </c>
    </row>
    <row r="716" spans="1:5" x14ac:dyDescent="0.3">
      <c r="A716" t="s">
        <v>88</v>
      </c>
      <c r="B716" t="s">
        <v>51</v>
      </c>
      <c r="C716">
        <v>1</v>
      </c>
      <c r="D716" t="s">
        <v>54</v>
      </c>
      <c r="E716">
        <v>738</v>
      </c>
    </row>
    <row r="717" spans="1:5" x14ac:dyDescent="0.3">
      <c r="A717" t="s">
        <v>88</v>
      </c>
      <c r="B717" t="s">
        <v>51</v>
      </c>
      <c r="C717">
        <v>1</v>
      </c>
      <c r="D717" t="s">
        <v>55</v>
      </c>
      <c r="E717">
        <v>5</v>
      </c>
    </row>
    <row r="718" spans="1:5" x14ac:dyDescent="0.3">
      <c r="A718" t="s">
        <v>88</v>
      </c>
      <c r="B718" t="s">
        <v>51</v>
      </c>
      <c r="C718">
        <v>1</v>
      </c>
      <c r="D718" t="s">
        <v>56</v>
      </c>
      <c r="E718">
        <v>26.1</v>
      </c>
    </row>
    <row r="719" spans="1:5" x14ac:dyDescent="0.3">
      <c r="A719" t="s">
        <v>88</v>
      </c>
      <c r="B719" t="s">
        <v>51</v>
      </c>
      <c r="C719">
        <v>1</v>
      </c>
      <c r="D719" t="s">
        <v>57</v>
      </c>
      <c r="E719">
        <v>5.0000000000000001E-3</v>
      </c>
    </row>
    <row r="720" spans="1:5" x14ac:dyDescent="0.3">
      <c r="A720" t="s">
        <v>88</v>
      </c>
      <c r="B720" t="s">
        <v>51</v>
      </c>
      <c r="C720">
        <v>1</v>
      </c>
      <c r="D720" t="s">
        <v>58</v>
      </c>
      <c r="E720">
        <v>2070</v>
      </c>
    </row>
    <row r="721" spans="1:5" x14ac:dyDescent="0.3">
      <c r="A721" t="s">
        <v>88</v>
      </c>
      <c r="B721" t="s">
        <v>51</v>
      </c>
      <c r="C721">
        <v>1</v>
      </c>
      <c r="D721" t="s">
        <v>59</v>
      </c>
      <c r="E721">
        <v>5.48</v>
      </c>
    </row>
    <row r="722" spans="1:5" x14ac:dyDescent="0.3">
      <c r="A722" t="s">
        <v>88</v>
      </c>
      <c r="B722" t="s">
        <v>51</v>
      </c>
      <c r="C722">
        <v>1</v>
      </c>
      <c r="D722" t="s">
        <v>60</v>
      </c>
      <c r="E722">
        <v>1.06</v>
      </c>
    </row>
    <row r="723" spans="1:5" x14ac:dyDescent="0.3">
      <c r="A723" t="s">
        <v>88</v>
      </c>
      <c r="B723" t="s">
        <v>51</v>
      </c>
      <c r="C723">
        <v>1</v>
      </c>
      <c r="D723" t="s">
        <v>61</v>
      </c>
      <c r="E723">
        <v>6.7000000000000004E-2</v>
      </c>
    </row>
    <row r="724" spans="1:5" x14ac:dyDescent="0.3">
      <c r="A724" t="s">
        <v>88</v>
      </c>
      <c r="B724" t="s">
        <v>51</v>
      </c>
      <c r="C724">
        <v>1</v>
      </c>
      <c r="D724" t="s">
        <v>62</v>
      </c>
      <c r="E724">
        <v>3830</v>
      </c>
    </row>
    <row r="725" spans="1:5" x14ac:dyDescent="0.3">
      <c r="A725" t="s">
        <v>88</v>
      </c>
      <c r="B725" t="s">
        <v>51</v>
      </c>
      <c r="C725">
        <v>1</v>
      </c>
      <c r="D725" t="s">
        <v>63</v>
      </c>
      <c r="E725">
        <v>0.38</v>
      </c>
    </row>
    <row r="726" spans="1:5" x14ac:dyDescent="0.3">
      <c r="A726" t="s">
        <v>88</v>
      </c>
      <c r="B726" t="s">
        <v>51</v>
      </c>
      <c r="C726">
        <v>1</v>
      </c>
      <c r="D726" t="s">
        <v>64</v>
      </c>
      <c r="E726">
        <v>121</v>
      </c>
    </row>
    <row r="727" spans="1:5" x14ac:dyDescent="0.3">
      <c r="A727" t="s">
        <v>88</v>
      </c>
      <c r="B727" t="s">
        <v>51</v>
      </c>
      <c r="C727">
        <v>1</v>
      </c>
      <c r="D727" t="s">
        <v>65</v>
      </c>
      <c r="E727">
        <v>2.4300000000000002</v>
      </c>
    </row>
    <row r="728" spans="1:5" x14ac:dyDescent="0.3">
      <c r="A728" t="s">
        <v>88</v>
      </c>
      <c r="B728" t="s">
        <v>51</v>
      </c>
      <c r="C728">
        <v>1</v>
      </c>
      <c r="D728" t="s">
        <v>66</v>
      </c>
      <c r="E728">
        <v>1.4</v>
      </c>
    </row>
    <row r="729" spans="1:5" x14ac:dyDescent="0.3">
      <c r="A729" t="s">
        <v>88</v>
      </c>
      <c r="B729" t="s">
        <v>51</v>
      </c>
      <c r="C729">
        <v>1</v>
      </c>
      <c r="D729" t="s">
        <v>67</v>
      </c>
      <c r="E729">
        <v>649</v>
      </c>
    </row>
    <row r="730" spans="1:5" x14ac:dyDescent="0.3">
      <c r="A730" t="s">
        <v>88</v>
      </c>
      <c r="B730" t="s">
        <v>51</v>
      </c>
      <c r="C730">
        <v>1</v>
      </c>
      <c r="D730" t="s">
        <v>68</v>
      </c>
      <c r="E730">
        <v>356</v>
      </c>
    </row>
    <row r="731" spans="1:5" x14ac:dyDescent="0.3">
      <c r="A731" t="s">
        <v>88</v>
      </c>
      <c r="B731" t="s">
        <v>51</v>
      </c>
      <c r="C731">
        <v>1</v>
      </c>
      <c r="D731" t="s">
        <v>69</v>
      </c>
      <c r="E731">
        <v>0.04</v>
      </c>
    </row>
    <row r="732" spans="1:5" x14ac:dyDescent="0.3">
      <c r="A732" t="s">
        <v>88</v>
      </c>
      <c r="B732" t="s">
        <v>51</v>
      </c>
      <c r="C732">
        <v>1</v>
      </c>
      <c r="D732" t="s">
        <v>70</v>
      </c>
      <c r="E732">
        <v>34</v>
      </c>
    </row>
    <row r="733" spans="1:5" x14ac:dyDescent="0.3">
      <c r="A733" t="s">
        <v>88</v>
      </c>
      <c r="B733" t="s">
        <v>51</v>
      </c>
      <c r="C733">
        <v>1</v>
      </c>
      <c r="D733" t="s">
        <v>71</v>
      </c>
      <c r="E733">
        <v>0.05</v>
      </c>
    </row>
    <row r="734" spans="1:5" x14ac:dyDescent="0.3">
      <c r="A734" t="s">
        <v>88</v>
      </c>
      <c r="B734" t="s">
        <v>51</v>
      </c>
      <c r="C734">
        <v>1</v>
      </c>
      <c r="D734" t="s">
        <v>72</v>
      </c>
      <c r="E734">
        <v>119</v>
      </c>
    </row>
    <row r="735" spans="1:5" x14ac:dyDescent="0.3">
      <c r="A735" t="s">
        <v>88</v>
      </c>
      <c r="B735" t="s">
        <v>51</v>
      </c>
      <c r="C735">
        <v>1</v>
      </c>
      <c r="D735" t="s">
        <v>73</v>
      </c>
      <c r="E735">
        <v>0.02</v>
      </c>
    </row>
    <row r="736" spans="1:5" x14ac:dyDescent="0.3">
      <c r="A736" t="s">
        <v>88</v>
      </c>
      <c r="B736" t="s">
        <v>51</v>
      </c>
      <c r="C736">
        <v>1</v>
      </c>
      <c r="D736" t="s">
        <v>74</v>
      </c>
      <c r="E736">
        <v>0.01</v>
      </c>
    </row>
    <row r="737" spans="1:5" x14ac:dyDescent="0.3">
      <c r="A737" t="s">
        <v>88</v>
      </c>
      <c r="B737" t="s">
        <v>51</v>
      </c>
      <c r="C737">
        <v>1</v>
      </c>
      <c r="D737" t="s">
        <v>75</v>
      </c>
      <c r="E737">
        <v>1.06</v>
      </c>
    </row>
    <row r="738" spans="1:5" x14ac:dyDescent="0.3">
      <c r="A738" t="s">
        <v>88</v>
      </c>
      <c r="B738" t="s">
        <v>51</v>
      </c>
      <c r="C738">
        <v>1</v>
      </c>
      <c r="D738" t="s">
        <v>76</v>
      </c>
      <c r="E738">
        <v>2E-3</v>
      </c>
    </row>
    <row r="739" spans="1:5" x14ac:dyDescent="0.3">
      <c r="A739" t="s">
        <v>88</v>
      </c>
      <c r="B739" t="s">
        <v>51</v>
      </c>
      <c r="C739">
        <v>1</v>
      </c>
      <c r="D739" t="s">
        <v>77</v>
      </c>
      <c r="E739">
        <v>0.1</v>
      </c>
    </row>
    <row r="740" spans="1:5" x14ac:dyDescent="0.3">
      <c r="A740" t="s">
        <v>88</v>
      </c>
      <c r="B740" t="s">
        <v>51</v>
      </c>
      <c r="C740">
        <v>1</v>
      </c>
      <c r="D740" t="s">
        <v>78</v>
      </c>
      <c r="E740">
        <v>5.87</v>
      </c>
    </row>
    <row r="741" spans="1:5" x14ac:dyDescent="0.3">
      <c r="A741" t="s">
        <v>88</v>
      </c>
      <c r="B741" t="s">
        <v>51</v>
      </c>
      <c r="C741">
        <v>1</v>
      </c>
      <c r="D741" t="s">
        <v>79</v>
      </c>
      <c r="E741">
        <v>16</v>
      </c>
    </row>
    <row r="742" spans="1:5" x14ac:dyDescent="0.3">
      <c r="A742" t="s">
        <v>88</v>
      </c>
      <c r="B742" t="s">
        <v>51</v>
      </c>
      <c r="C742">
        <v>1</v>
      </c>
      <c r="D742" t="s">
        <v>80</v>
      </c>
      <c r="E742">
        <v>0.112</v>
      </c>
    </row>
    <row r="743" spans="1:5" x14ac:dyDescent="0.3">
      <c r="A743" t="s">
        <v>88</v>
      </c>
      <c r="B743" t="s">
        <v>51</v>
      </c>
      <c r="C743">
        <v>1</v>
      </c>
      <c r="D743" t="s">
        <v>81</v>
      </c>
      <c r="E743">
        <v>2.2999999999999998</v>
      </c>
    </row>
    <row r="744" spans="1:5" x14ac:dyDescent="0.3">
      <c r="A744" t="s">
        <v>88</v>
      </c>
      <c r="B744" t="s">
        <v>51</v>
      </c>
      <c r="C744">
        <v>1</v>
      </c>
      <c r="D744" t="s">
        <v>82</v>
      </c>
      <c r="E744">
        <v>0.02</v>
      </c>
    </row>
    <row r="745" spans="1:5" x14ac:dyDescent="0.3">
      <c r="A745" t="s">
        <v>88</v>
      </c>
      <c r="B745" t="s">
        <v>51</v>
      </c>
      <c r="C745">
        <v>1</v>
      </c>
      <c r="D745" t="s">
        <v>83</v>
      </c>
      <c r="E745">
        <v>1</v>
      </c>
    </row>
    <row r="746" spans="1:5" x14ac:dyDescent="0.3">
      <c r="A746" t="s">
        <v>88</v>
      </c>
      <c r="B746" t="s">
        <v>51</v>
      </c>
      <c r="C746">
        <v>1</v>
      </c>
      <c r="D746" t="s">
        <v>84</v>
      </c>
      <c r="E746">
        <v>0.2</v>
      </c>
    </row>
    <row r="747" spans="1:5" x14ac:dyDescent="0.3">
      <c r="A747" t="s">
        <v>88</v>
      </c>
      <c r="B747" t="s">
        <v>51</v>
      </c>
      <c r="C747">
        <v>1</v>
      </c>
      <c r="D747" t="s">
        <v>85</v>
      </c>
      <c r="E747">
        <v>0.2</v>
      </c>
    </row>
    <row r="748" spans="1:5" x14ac:dyDescent="0.3">
      <c r="A748" t="s">
        <v>88</v>
      </c>
      <c r="B748" t="s">
        <v>51</v>
      </c>
      <c r="C748">
        <v>1</v>
      </c>
      <c r="D748" t="s">
        <v>86</v>
      </c>
      <c r="E748">
        <v>0.03</v>
      </c>
    </row>
    <row r="749" spans="1:5" x14ac:dyDescent="0.3">
      <c r="A749" t="s">
        <v>88</v>
      </c>
      <c r="B749" t="s">
        <v>51</v>
      </c>
      <c r="C749">
        <v>1</v>
      </c>
      <c r="D749" t="s">
        <v>87</v>
      </c>
      <c r="E749">
        <v>0.04</v>
      </c>
    </row>
    <row r="750" spans="1:5" x14ac:dyDescent="0.3">
      <c r="A750" t="s">
        <v>88</v>
      </c>
      <c r="B750" t="s">
        <v>51</v>
      </c>
      <c r="C750">
        <v>2</v>
      </c>
      <c r="D750" t="s">
        <v>54</v>
      </c>
      <c r="E750">
        <v>671</v>
      </c>
    </row>
    <row r="751" spans="1:5" x14ac:dyDescent="0.3">
      <c r="A751" t="s">
        <v>88</v>
      </c>
      <c r="B751" t="s">
        <v>51</v>
      </c>
      <c r="C751">
        <v>2</v>
      </c>
      <c r="D751" t="s">
        <v>55</v>
      </c>
      <c r="E751">
        <v>5</v>
      </c>
    </row>
    <row r="752" spans="1:5" x14ac:dyDescent="0.3">
      <c r="A752" t="s">
        <v>88</v>
      </c>
      <c r="B752" t="s">
        <v>51</v>
      </c>
      <c r="C752">
        <v>2</v>
      </c>
      <c r="D752" t="s">
        <v>56</v>
      </c>
      <c r="E752">
        <v>35.9</v>
      </c>
    </row>
    <row r="753" spans="1:5" x14ac:dyDescent="0.3">
      <c r="A753" t="s">
        <v>88</v>
      </c>
      <c r="B753" t="s">
        <v>51</v>
      </c>
      <c r="C753">
        <v>2</v>
      </c>
      <c r="D753" t="s">
        <v>57</v>
      </c>
      <c r="E753">
        <v>8.0000000000000002E-3</v>
      </c>
    </row>
    <row r="754" spans="1:5" x14ac:dyDescent="0.3">
      <c r="A754" t="s">
        <v>88</v>
      </c>
      <c r="B754" t="s">
        <v>51</v>
      </c>
      <c r="C754">
        <v>2</v>
      </c>
      <c r="D754" t="s">
        <v>58</v>
      </c>
      <c r="E754">
        <v>1720</v>
      </c>
    </row>
    <row r="755" spans="1:5" x14ac:dyDescent="0.3">
      <c r="A755" t="s">
        <v>88</v>
      </c>
      <c r="B755" t="s">
        <v>51</v>
      </c>
      <c r="C755">
        <v>2</v>
      </c>
      <c r="D755" t="s">
        <v>59</v>
      </c>
      <c r="E755">
        <v>13.9</v>
      </c>
    </row>
    <row r="756" spans="1:5" x14ac:dyDescent="0.3">
      <c r="A756" t="s">
        <v>88</v>
      </c>
      <c r="B756" t="s">
        <v>51</v>
      </c>
      <c r="C756">
        <v>2</v>
      </c>
      <c r="D756" t="s">
        <v>60</v>
      </c>
      <c r="E756">
        <v>1.27</v>
      </c>
    </row>
    <row r="757" spans="1:5" x14ac:dyDescent="0.3">
      <c r="A757" t="s">
        <v>88</v>
      </c>
      <c r="B757" t="s">
        <v>51</v>
      </c>
      <c r="C757">
        <v>2</v>
      </c>
      <c r="D757" t="s">
        <v>61</v>
      </c>
      <c r="E757">
        <v>7.0000000000000007E-2</v>
      </c>
    </row>
    <row r="758" spans="1:5" x14ac:dyDescent="0.3">
      <c r="A758" t="s">
        <v>88</v>
      </c>
      <c r="B758" t="s">
        <v>51</v>
      </c>
      <c r="C758">
        <v>2</v>
      </c>
      <c r="D758" t="s">
        <v>62</v>
      </c>
      <c r="E758">
        <v>4630</v>
      </c>
    </row>
    <row r="759" spans="1:5" x14ac:dyDescent="0.3">
      <c r="A759" t="s">
        <v>88</v>
      </c>
      <c r="B759" t="s">
        <v>51</v>
      </c>
      <c r="C759">
        <v>2</v>
      </c>
      <c r="D759" t="s">
        <v>63</v>
      </c>
      <c r="E759">
        <v>0.4</v>
      </c>
    </row>
    <row r="760" spans="1:5" x14ac:dyDescent="0.3">
      <c r="A760" t="s">
        <v>88</v>
      </c>
      <c r="B760" t="s">
        <v>51</v>
      </c>
      <c r="C760">
        <v>2</v>
      </c>
      <c r="D760" t="s">
        <v>64</v>
      </c>
      <c r="E760">
        <v>144</v>
      </c>
    </row>
    <row r="761" spans="1:5" x14ac:dyDescent="0.3">
      <c r="A761" t="s">
        <v>88</v>
      </c>
      <c r="B761" t="s">
        <v>51</v>
      </c>
      <c r="C761">
        <v>2</v>
      </c>
      <c r="D761" t="s">
        <v>65</v>
      </c>
      <c r="E761">
        <v>5.85</v>
      </c>
    </row>
    <row r="762" spans="1:5" x14ac:dyDescent="0.3">
      <c r="A762" t="s">
        <v>88</v>
      </c>
      <c r="B762" t="s">
        <v>51</v>
      </c>
      <c r="C762">
        <v>2</v>
      </c>
      <c r="D762" t="s">
        <v>66</v>
      </c>
      <c r="E762">
        <v>0.94</v>
      </c>
    </row>
    <row r="763" spans="1:5" x14ac:dyDescent="0.3">
      <c r="A763" t="s">
        <v>88</v>
      </c>
      <c r="B763" t="s">
        <v>51</v>
      </c>
      <c r="C763">
        <v>2</v>
      </c>
      <c r="D763" t="s">
        <v>67</v>
      </c>
      <c r="E763">
        <v>457</v>
      </c>
    </row>
    <row r="764" spans="1:5" x14ac:dyDescent="0.3">
      <c r="A764" t="s">
        <v>88</v>
      </c>
      <c r="B764" t="s">
        <v>51</v>
      </c>
      <c r="C764">
        <v>2</v>
      </c>
      <c r="D764" t="s">
        <v>68</v>
      </c>
      <c r="E764">
        <v>517</v>
      </c>
    </row>
    <row r="765" spans="1:5" x14ac:dyDescent="0.3">
      <c r="A765" t="s">
        <v>88</v>
      </c>
      <c r="B765" t="s">
        <v>51</v>
      </c>
      <c r="C765">
        <v>2</v>
      </c>
      <c r="D765" t="s">
        <v>69</v>
      </c>
      <c r="E765">
        <v>0.06</v>
      </c>
    </row>
    <row r="766" spans="1:5" x14ac:dyDescent="0.3">
      <c r="A766" t="s">
        <v>88</v>
      </c>
      <c r="B766" t="s">
        <v>51</v>
      </c>
      <c r="C766">
        <v>2</v>
      </c>
      <c r="D766" t="s">
        <v>70</v>
      </c>
      <c r="E766">
        <v>52</v>
      </c>
    </row>
    <row r="767" spans="1:5" x14ac:dyDescent="0.3">
      <c r="A767" t="s">
        <v>88</v>
      </c>
      <c r="B767" t="s">
        <v>51</v>
      </c>
      <c r="C767">
        <v>2</v>
      </c>
      <c r="D767" t="s">
        <v>71</v>
      </c>
      <c r="E767">
        <v>0.05</v>
      </c>
    </row>
    <row r="768" spans="1:5" x14ac:dyDescent="0.3">
      <c r="A768" t="s">
        <v>88</v>
      </c>
      <c r="B768" t="s">
        <v>51</v>
      </c>
      <c r="C768">
        <v>2</v>
      </c>
      <c r="D768" t="s">
        <v>72</v>
      </c>
      <c r="E768">
        <v>293</v>
      </c>
    </row>
    <row r="769" spans="1:5" x14ac:dyDescent="0.3">
      <c r="A769" t="s">
        <v>88</v>
      </c>
      <c r="B769" t="s">
        <v>51</v>
      </c>
      <c r="C769">
        <v>2</v>
      </c>
      <c r="D769" t="s">
        <v>73</v>
      </c>
      <c r="E769">
        <v>0.02</v>
      </c>
    </row>
    <row r="770" spans="1:5" x14ac:dyDescent="0.3">
      <c r="A770" t="s">
        <v>88</v>
      </c>
      <c r="B770" t="s">
        <v>51</v>
      </c>
      <c r="C770">
        <v>2</v>
      </c>
      <c r="D770" t="s">
        <v>74</v>
      </c>
      <c r="E770">
        <v>0.01</v>
      </c>
    </row>
    <row r="771" spans="1:5" x14ac:dyDescent="0.3">
      <c r="A771" t="s">
        <v>88</v>
      </c>
      <c r="B771" t="s">
        <v>51</v>
      </c>
      <c r="C771">
        <v>2</v>
      </c>
      <c r="D771" t="s">
        <v>75</v>
      </c>
      <c r="E771">
        <v>1.1100000000000001</v>
      </c>
    </row>
    <row r="772" spans="1:5" x14ac:dyDescent="0.3">
      <c r="A772" t="s">
        <v>88</v>
      </c>
      <c r="B772" t="s">
        <v>51</v>
      </c>
      <c r="C772">
        <v>2</v>
      </c>
      <c r="D772" t="s">
        <v>76</v>
      </c>
      <c r="E772">
        <v>2E-3</v>
      </c>
    </row>
    <row r="773" spans="1:5" x14ac:dyDescent="0.3">
      <c r="A773" t="s">
        <v>88</v>
      </c>
      <c r="B773" t="s">
        <v>51</v>
      </c>
      <c r="C773">
        <v>2</v>
      </c>
      <c r="D773" t="s">
        <v>77</v>
      </c>
      <c r="E773">
        <v>0.1</v>
      </c>
    </row>
    <row r="774" spans="1:5" x14ac:dyDescent="0.3">
      <c r="A774" t="s">
        <v>88</v>
      </c>
      <c r="B774" t="s">
        <v>51</v>
      </c>
      <c r="C774">
        <v>2</v>
      </c>
      <c r="D774" t="s">
        <v>78</v>
      </c>
      <c r="E774">
        <v>11.9</v>
      </c>
    </row>
    <row r="775" spans="1:5" x14ac:dyDescent="0.3">
      <c r="A775" t="s">
        <v>88</v>
      </c>
      <c r="B775" t="s">
        <v>51</v>
      </c>
      <c r="C775">
        <v>2</v>
      </c>
      <c r="D775" t="s">
        <v>79</v>
      </c>
      <c r="E775">
        <v>12</v>
      </c>
    </row>
    <row r="776" spans="1:5" x14ac:dyDescent="0.3">
      <c r="A776" t="s">
        <v>88</v>
      </c>
      <c r="B776" t="s">
        <v>51</v>
      </c>
      <c r="C776">
        <v>2</v>
      </c>
      <c r="D776" t="s">
        <v>80</v>
      </c>
      <c r="E776">
        <v>0.13300000000000001</v>
      </c>
    </row>
    <row r="777" spans="1:5" x14ac:dyDescent="0.3">
      <c r="A777" t="s">
        <v>88</v>
      </c>
      <c r="B777" t="s">
        <v>51</v>
      </c>
      <c r="C777">
        <v>2</v>
      </c>
      <c r="D777" t="s">
        <v>81</v>
      </c>
      <c r="E777">
        <v>2.8</v>
      </c>
    </row>
    <row r="778" spans="1:5" x14ac:dyDescent="0.3">
      <c r="A778" t="s">
        <v>88</v>
      </c>
      <c r="B778" t="s">
        <v>51</v>
      </c>
      <c r="C778">
        <v>2</v>
      </c>
      <c r="D778" t="s">
        <v>82</v>
      </c>
      <c r="E778">
        <v>0.02</v>
      </c>
    </row>
    <row r="779" spans="1:5" x14ac:dyDescent="0.3">
      <c r="A779" t="s">
        <v>88</v>
      </c>
      <c r="B779" t="s">
        <v>51</v>
      </c>
      <c r="C779">
        <v>2</v>
      </c>
      <c r="D779" t="s">
        <v>83</v>
      </c>
      <c r="E779">
        <v>1.42</v>
      </c>
    </row>
    <row r="780" spans="1:5" x14ac:dyDescent="0.3">
      <c r="A780" t="s">
        <v>88</v>
      </c>
      <c r="B780" t="s">
        <v>51</v>
      </c>
      <c r="C780">
        <v>2</v>
      </c>
      <c r="D780" t="s">
        <v>84</v>
      </c>
      <c r="E780">
        <v>0.2</v>
      </c>
    </row>
    <row r="781" spans="1:5" x14ac:dyDescent="0.3">
      <c r="A781" t="s">
        <v>88</v>
      </c>
      <c r="B781" t="s">
        <v>51</v>
      </c>
      <c r="C781">
        <v>2</v>
      </c>
      <c r="D781" t="s">
        <v>85</v>
      </c>
      <c r="E781">
        <v>0.23</v>
      </c>
    </row>
    <row r="782" spans="1:5" x14ac:dyDescent="0.3">
      <c r="A782" t="s">
        <v>88</v>
      </c>
      <c r="B782" t="s">
        <v>51</v>
      </c>
      <c r="C782">
        <v>2</v>
      </c>
      <c r="D782" t="s">
        <v>86</v>
      </c>
      <c r="E782">
        <v>0.06</v>
      </c>
    </row>
    <row r="783" spans="1:5" x14ac:dyDescent="0.3">
      <c r="A783" t="s">
        <v>88</v>
      </c>
      <c r="B783" t="s">
        <v>51</v>
      </c>
      <c r="C783">
        <v>2</v>
      </c>
      <c r="D783" t="s">
        <v>87</v>
      </c>
      <c r="E783">
        <v>0.04</v>
      </c>
    </row>
    <row r="784" spans="1:5" x14ac:dyDescent="0.3">
      <c r="A784" t="s">
        <v>88</v>
      </c>
      <c r="B784" t="s">
        <v>51</v>
      </c>
      <c r="C784">
        <v>3</v>
      </c>
      <c r="D784" t="s">
        <v>54</v>
      </c>
      <c r="E784">
        <v>763</v>
      </c>
    </row>
    <row r="785" spans="1:5" x14ac:dyDescent="0.3">
      <c r="A785" t="s">
        <v>88</v>
      </c>
      <c r="B785" t="s">
        <v>51</v>
      </c>
      <c r="C785">
        <v>3</v>
      </c>
      <c r="D785" t="s">
        <v>55</v>
      </c>
      <c r="E785">
        <v>5</v>
      </c>
    </row>
    <row r="786" spans="1:5" x14ac:dyDescent="0.3">
      <c r="A786" t="s">
        <v>88</v>
      </c>
      <c r="B786" t="s">
        <v>51</v>
      </c>
      <c r="C786">
        <v>3</v>
      </c>
      <c r="D786" t="s">
        <v>56</v>
      </c>
      <c r="E786">
        <v>34.9</v>
      </c>
    </row>
    <row r="787" spans="1:5" x14ac:dyDescent="0.3">
      <c r="A787" t="s">
        <v>88</v>
      </c>
      <c r="B787" t="s">
        <v>51</v>
      </c>
      <c r="C787">
        <v>3</v>
      </c>
      <c r="D787" t="s">
        <v>57</v>
      </c>
      <c r="E787">
        <v>0.01</v>
      </c>
    </row>
    <row r="788" spans="1:5" x14ac:dyDescent="0.3">
      <c r="A788" t="s">
        <v>88</v>
      </c>
      <c r="B788" t="s">
        <v>51</v>
      </c>
      <c r="C788">
        <v>3</v>
      </c>
      <c r="D788" t="s">
        <v>58</v>
      </c>
      <c r="E788">
        <v>2220</v>
      </c>
    </row>
    <row r="789" spans="1:5" x14ac:dyDescent="0.3">
      <c r="A789" t="s">
        <v>88</v>
      </c>
      <c r="B789" t="s">
        <v>51</v>
      </c>
      <c r="C789">
        <v>3</v>
      </c>
      <c r="D789" t="s">
        <v>59</v>
      </c>
      <c r="E789">
        <v>7.85</v>
      </c>
    </row>
    <row r="790" spans="1:5" x14ac:dyDescent="0.3">
      <c r="A790" t="s">
        <v>88</v>
      </c>
      <c r="B790" t="s">
        <v>51</v>
      </c>
      <c r="C790">
        <v>3</v>
      </c>
      <c r="D790" t="s">
        <v>60</v>
      </c>
      <c r="E790">
        <v>1.36</v>
      </c>
    </row>
    <row r="791" spans="1:5" x14ac:dyDescent="0.3">
      <c r="A791" t="s">
        <v>88</v>
      </c>
      <c r="B791" t="s">
        <v>51</v>
      </c>
      <c r="C791">
        <v>3</v>
      </c>
      <c r="D791" t="s">
        <v>61</v>
      </c>
      <c r="E791">
        <v>8.6999999999999994E-2</v>
      </c>
    </row>
    <row r="792" spans="1:5" x14ac:dyDescent="0.3">
      <c r="A792" t="s">
        <v>88</v>
      </c>
      <c r="B792" t="s">
        <v>51</v>
      </c>
      <c r="C792">
        <v>3</v>
      </c>
      <c r="D792" t="s">
        <v>62</v>
      </c>
      <c r="E792">
        <v>4810</v>
      </c>
    </row>
    <row r="793" spans="1:5" x14ac:dyDescent="0.3">
      <c r="A793" t="s">
        <v>88</v>
      </c>
      <c r="B793" t="s">
        <v>51</v>
      </c>
      <c r="C793">
        <v>3</v>
      </c>
      <c r="D793" t="s">
        <v>63</v>
      </c>
      <c r="E793">
        <v>0.34</v>
      </c>
    </row>
    <row r="794" spans="1:5" x14ac:dyDescent="0.3">
      <c r="A794" t="s">
        <v>88</v>
      </c>
      <c r="B794" t="s">
        <v>51</v>
      </c>
      <c r="C794">
        <v>3</v>
      </c>
      <c r="D794" t="s">
        <v>64</v>
      </c>
      <c r="E794">
        <v>126</v>
      </c>
    </row>
    <row r="795" spans="1:5" x14ac:dyDescent="0.3">
      <c r="A795" t="s">
        <v>88</v>
      </c>
      <c r="B795" t="s">
        <v>51</v>
      </c>
      <c r="C795">
        <v>3</v>
      </c>
      <c r="D795" t="s">
        <v>65</v>
      </c>
      <c r="E795">
        <v>3.6</v>
      </c>
    </row>
    <row r="796" spans="1:5" x14ac:dyDescent="0.3">
      <c r="A796" t="s">
        <v>88</v>
      </c>
      <c r="B796" t="s">
        <v>51</v>
      </c>
      <c r="C796">
        <v>3</v>
      </c>
      <c r="D796" t="s">
        <v>66</v>
      </c>
      <c r="E796">
        <v>1.05</v>
      </c>
    </row>
    <row r="797" spans="1:5" x14ac:dyDescent="0.3">
      <c r="A797" t="s">
        <v>88</v>
      </c>
      <c r="B797" t="s">
        <v>51</v>
      </c>
      <c r="C797">
        <v>3</v>
      </c>
      <c r="D797" t="s">
        <v>67</v>
      </c>
      <c r="E797">
        <v>791</v>
      </c>
    </row>
    <row r="798" spans="1:5" x14ac:dyDescent="0.3">
      <c r="A798" t="s">
        <v>88</v>
      </c>
      <c r="B798" t="s">
        <v>51</v>
      </c>
      <c r="C798">
        <v>3</v>
      </c>
      <c r="D798" t="s">
        <v>68</v>
      </c>
      <c r="E798">
        <v>534</v>
      </c>
    </row>
    <row r="799" spans="1:5" x14ac:dyDescent="0.3">
      <c r="A799" t="s">
        <v>88</v>
      </c>
      <c r="B799" t="s">
        <v>51</v>
      </c>
      <c r="C799">
        <v>3</v>
      </c>
      <c r="D799" t="s">
        <v>69</v>
      </c>
      <c r="E799">
        <v>0.06</v>
      </c>
    </row>
    <row r="800" spans="1:5" x14ac:dyDescent="0.3">
      <c r="A800" t="s">
        <v>88</v>
      </c>
      <c r="B800" t="s">
        <v>51</v>
      </c>
      <c r="C800">
        <v>3</v>
      </c>
      <c r="D800" t="s">
        <v>70</v>
      </c>
      <c r="E800">
        <v>33</v>
      </c>
    </row>
    <row r="801" spans="1:5" x14ac:dyDescent="0.3">
      <c r="A801" t="s">
        <v>88</v>
      </c>
      <c r="B801" t="s">
        <v>51</v>
      </c>
      <c r="C801">
        <v>3</v>
      </c>
      <c r="D801" t="s">
        <v>71</v>
      </c>
      <c r="E801">
        <v>0.05</v>
      </c>
    </row>
    <row r="802" spans="1:5" x14ac:dyDescent="0.3">
      <c r="A802" t="s">
        <v>88</v>
      </c>
      <c r="B802" t="s">
        <v>51</v>
      </c>
      <c r="C802">
        <v>3</v>
      </c>
      <c r="D802" t="s">
        <v>72</v>
      </c>
      <c r="E802">
        <v>217</v>
      </c>
    </row>
    <row r="803" spans="1:5" x14ac:dyDescent="0.3">
      <c r="A803" t="s">
        <v>88</v>
      </c>
      <c r="B803" t="s">
        <v>51</v>
      </c>
      <c r="C803">
        <v>3</v>
      </c>
      <c r="D803" t="s">
        <v>73</v>
      </c>
      <c r="E803">
        <v>0.02</v>
      </c>
    </row>
    <row r="804" spans="1:5" x14ac:dyDescent="0.3">
      <c r="A804" t="s">
        <v>88</v>
      </c>
      <c r="B804" t="s">
        <v>51</v>
      </c>
      <c r="C804">
        <v>3</v>
      </c>
      <c r="D804" t="s">
        <v>74</v>
      </c>
      <c r="E804">
        <v>0.01</v>
      </c>
    </row>
    <row r="805" spans="1:5" x14ac:dyDescent="0.3">
      <c r="A805" t="s">
        <v>88</v>
      </c>
      <c r="B805" t="s">
        <v>51</v>
      </c>
      <c r="C805">
        <v>3</v>
      </c>
      <c r="D805" t="s">
        <v>75</v>
      </c>
      <c r="E805">
        <v>1.27</v>
      </c>
    </row>
    <row r="806" spans="1:5" x14ac:dyDescent="0.3">
      <c r="A806" t="s">
        <v>88</v>
      </c>
      <c r="B806" t="s">
        <v>51</v>
      </c>
      <c r="C806">
        <v>3</v>
      </c>
      <c r="D806" t="s">
        <v>76</v>
      </c>
      <c r="E806">
        <v>2E-3</v>
      </c>
    </row>
    <row r="807" spans="1:5" x14ac:dyDescent="0.3">
      <c r="A807" t="s">
        <v>88</v>
      </c>
      <c r="B807" t="s">
        <v>51</v>
      </c>
      <c r="C807">
        <v>3</v>
      </c>
      <c r="D807" t="s">
        <v>77</v>
      </c>
      <c r="E807">
        <v>0.1</v>
      </c>
    </row>
    <row r="808" spans="1:5" x14ac:dyDescent="0.3">
      <c r="A808" t="s">
        <v>88</v>
      </c>
      <c r="B808" t="s">
        <v>51</v>
      </c>
      <c r="C808">
        <v>3</v>
      </c>
      <c r="D808" t="s">
        <v>78</v>
      </c>
      <c r="E808">
        <v>9.4700000000000006</v>
      </c>
    </row>
    <row r="809" spans="1:5" x14ac:dyDescent="0.3">
      <c r="A809" t="s">
        <v>88</v>
      </c>
      <c r="B809" t="s">
        <v>51</v>
      </c>
      <c r="C809">
        <v>3</v>
      </c>
      <c r="D809" t="s">
        <v>79</v>
      </c>
      <c r="E809">
        <v>15</v>
      </c>
    </row>
    <row r="810" spans="1:5" x14ac:dyDescent="0.3">
      <c r="A810" t="s">
        <v>88</v>
      </c>
      <c r="B810" t="s">
        <v>51</v>
      </c>
      <c r="C810">
        <v>3</v>
      </c>
      <c r="D810" t="s">
        <v>80</v>
      </c>
      <c r="E810">
        <v>0.247</v>
      </c>
    </row>
    <row r="811" spans="1:5" x14ac:dyDescent="0.3">
      <c r="A811" t="s">
        <v>88</v>
      </c>
      <c r="B811" t="s">
        <v>51</v>
      </c>
      <c r="C811">
        <v>3</v>
      </c>
      <c r="D811" t="s">
        <v>81</v>
      </c>
      <c r="E811">
        <v>2.8</v>
      </c>
    </row>
    <row r="812" spans="1:5" x14ac:dyDescent="0.3">
      <c r="A812" t="s">
        <v>88</v>
      </c>
      <c r="B812" t="s">
        <v>51</v>
      </c>
      <c r="C812">
        <v>3</v>
      </c>
      <c r="D812" t="s">
        <v>82</v>
      </c>
      <c r="E812">
        <v>0.02</v>
      </c>
    </row>
    <row r="813" spans="1:5" x14ac:dyDescent="0.3">
      <c r="A813" t="s">
        <v>88</v>
      </c>
      <c r="B813" t="s">
        <v>51</v>
      </c>
      <c r="C813">
        <v>3</v>
      </c>
      <c r="D813" t="s">
        <v>83</v>
      </c>
      <c r="E813">
        <v>1.94</v>
      </c>
    </row>
    <row r="814" spans="1:5" x14ac:dyDescent="0.3">
      <c r="A814" t="s">
        <v>88</v>
      </c>
      <c r="B814" t="s">
        <v>51</v>
      </c>
      <c r="C814">
        <v>3</v>
      </c>
      <c r="D814" t="s">
        <v>84</v>
      </c>
      <c r="E814">
        <v>0.2</v>
      </c>
    </row>
    <row r="815" spans="1:5" x14ac:dyDescent="0.3">
      <c r="A815" t="s">
        <v>88</v>
      </c>
      <c r="B815" t="s">
        <v>51</v>
      </c>
      <c r="C815">
        <v>3</v>
      </c>
      <c r="D815" t="s">
        <v>85</v>
      </c>
      <c r="E815">
        <v>0.28999999999999998</v>
      </c>
    </row>
    <row r="816" spans="1:5" x14ac:dyDescent="0.3">
      <c r="A816" t="s">
        <v>88</v>
      </c>
      <c r="B816" t="s">
        <v>51</v>
      </c>
      <c r="C816">
        <v>3</v>
      </c>
      <c r="D816" t="s">
        <v>86</v>
      </c>
      <c r="E816">
        <v>0.04</v>
      </c>
    </row>
    <row r="817" spans="1:5" x14ac:dyDescent="0.3">
      <c r="A817" t="s">
        <v>88</v>
      </c>
      <c r="B817" t="s">
        <v>51</v>
      </c>
      <c r="C817">
        <v>3</v>
      </c>
      <c r="D817" t="s">
        <v>87</v>
      </c>
      <c r="E817">
        <v>0.03</v>
      </c>
    </row>
    <row r="818" spans="1:5" x14ac:dyDescent="0.3">
      <c r="A818" t="s">
        <v>53</v>
      </c>
      <c r="B818" t="s">
        <v>51</v>
      </c>
      <c r="C818">
        <v>1</v>
      </c>
      <c r="D818" t="s">
        <v>54</v>
      </c>
      <c r="E818">
        <v>691</v>
      </c>
    </row>
    <row r="819" spans="1:5" x14ac:dyDescent="0.3">
      <c r="A819" t="s">
        <v>53</v>
      </c>
      <c r="B819" t="s">
        <v>51</v>
      </c>
      <c r="C819">
        <v>1</v>
      </c>
      <c r="D819" t="s">
        <v>55</v>
      </c>
      <c r="E819">
        <v>5</v>
      </c>
    </row>
    <row r="820" spans="1:5" x14ac:dyDescent="0.3">
      <c r="A820" t="s">
        <v>53</v>
      </c>
      <c r="B820" t="s">
        <v>51</v>
      </c>
      <c r="C820">
        <v>1</v>
      </c>
      <c r="D820" t="s">
        <v>56</v>
      </c>
      <c r="E820">
        <v>15.4</v>
      </c>
    </row>
    <row r="821" spans="1:5" x14ac:dyDescent="0.3">
      <c r="A821" t="s">
        <v>53</v>
      </c>
      <c r="B821" t="s">
        <v>51</v>
      </c>
      <c r="C821">
        <v>1</v>
      </c>
      <c r="D821" t="s">
        <v>57</v>
      </c>
      <c r="E821">
        <v>5.0000000000000001E-3</v>
      </c>
    </row>
    <row r="822" spans="1:5" x14ac:dyDescent="0.3">
      <c r="A822" t="s">
        <v>53</v>
      </c>
      <c r="B822" t="s">
        <v>51</v>
      </c>
      <c r="C822">
        <v>1</v>
      </c>
      <c r="D822" t="s">
        <v>58</v>
      </c>
      <c r="E822">
        <v>1480</v>
      </c>
    </row>
    <row r="823" spans="1:5" x14ac:dyDescent="0.3">
      <c r="A823" t="s">
        <v>53</v>
      </c>
      <c r="B823" t="s">
        <v>51</v>
      </c>
      <c r="C823">
        <v>1</v>
      </c>
      <c r="D823" t="s">
        <v>59</v>
      </c>
      <c r="E823">
        <v>13.3</v>
      </c>
    </row>
    <row r="824" spans="1:5" x14ac:dyDescent="0.3">
      <c r="A824" t="s">
        <v>53</v>
      </c>
      <c r="B824" t="s">
        <v>51</v>
      </c>
      <c r="C824">
        <v>1</v>
      </c>
      <c r="D824" t="s">
        <v>60</v>
      </c>
      <c r="E824">
        <v>1.1000000000000001</v>
      </c>
    </row>
    <row r="825" spans="1:5" x14ac:dyDescent="0.3">
      <c r="A825" t="s">
        <v>53</v>
      </c>
      <c r="B825" t="s">
        <v>51</v>
      </c>
      <c r="C825">
        <v>1</v>
      </c>
      <c r="D825" t="s">
        <v>61</v>
      </c>
      <c r="E825">
        <v>8.4000000000000005E-2</v>
      </c>
    </row>
    <row r="826" spans="1:5" x14ac:dyDescent="0.3">
      <c r="A826" t="s">
        <v>53</v>
      </c>
      <c r="B826" t="s">
        <v>51</v>
      </c>
      <c r="C826">
        <v>1</v>
      </c>
      <c r="D826" t="s">
        <v>62</v>
      </c>
      <c r="E826">
        <v>3740</v>
      </c>
    </row>
    <row r="827" spans="1:5" x14ac:dyDescent="0.3">
      <c r="A827" t="s">
        <v>53</v>
      </c>
      <c r="B827" t="s">
        <v>51</v>
      </c>
      <c r="C827">
        <v>1</v>
      </c>
      <c r="D827" t="s">
        <v>63</v>
      </c>
      <c r="E827">
        <v>0.56000000000000005</v>
      </c>
    </row>
    <row r="828" spans="1:5" x14ac:dyDescent="0.3">
      <c r="A828" t="s">
        <v>53</v>
      </c>
      <c r="B828" t="s">
        <v>51</v>
      </c>
      <c r="C828">
        <v>1</v>
      </c>
      <c r="D828" t="s">
        <v>64</v>
      </c>
      <c r="E828">
        <v>103</v>
      </c>
    </row>
    <row r="829" spans="1:5" x14ac:dyDescent="0.3">
      <c r="A829" t="s">
        <v>53</v>
      </c>
      <c r="B829" t="s">
        <v>51</v>
      </c>
      <c r="C829">
        <v>1</v>
      </c>
      <c r="D829" t="s">
        <v>65</v>
      </c>
      <c r="E829">
        <v>5.83</v>
      </c>
    </row>
    <row r="830" spans="1:5" x14ac:dyDescent="0.3">
      <c r="A830" t="s">
        <v>53</v>
      </c>
      <c r="B830" t="s">
        <v>51</v>
      </c>
      <c r="C830">
        <v>1</v>
      </c>
      <c r="D830" t="s">
        <v>66</v>
      </c>
      <c r="E830">
        <v>1.42</v>
      </c>
    </row>
    <row r="831" spans="1:5" x14ac:dyDescent="0.3">
      <c r="A831" t="s">
        <v>53</v>
      </c>
      <c r="B831" t="s">
        <v>51</v>
      </c>
      <c r="C831">
        <v>1</v>
      </c>
      <c r="D831" t="s">
        <v>67</v>
      </c>
      <c r="E831">
        <v>589</v>
      </c>
    </row>
    <row r="832" spans="1:5" x14ac:dyDescent="0.3">
      <c r="A832" t="s">
        <v>53</v>
      </c>
      <c r="B832" t="s">
        <v>51</v>
      </c>
      <c r="C832">
        <v>1</v>
      </c>
      <c r="D832" t="s">
        <v>68</v>
      </c>
      <c r="E832">
        <v>153</v>
      </c>
    </row>
    <row r="833" spans="1:5" x14ac:dyDescent="0.3">
      <c r="A833" t="s">
        <v>53</v>
      </c>
      <c r="B833" t="s">
        <v>51</v>
      </c>
      <c r="C833">
        <v>1</v>
      </c>
      <c r="D833" t="s">
        <v>69</v>
      </c>
      <c r="E833">
        <v>0.05</v>
      </c>
    </row>
    <row r="834" spans="1:5" x14ac:dyDescent="0.3">
      <c r="A834" t="s">
        <v>53</v>
      </c>
      <c r="B834" t="s">
        <v>51</v>
      </c>
      <c r="C834">
        <v>1</v>
      </c>
      <c r="D834" t="s">
        <v>70</v>
      </c>
      <c r="E834">
        <v>15</v>
      </c>
    </row>
    <row r="835" spans="1:5" x14ac:dyDescent="0.3">
      <c r="A835" t="s">
        <v>53</v>
      </c>
      <c r="B835" t="s">
        <v>51</v>
      </c>
      <c r="C835">
        <v>1</v>
      </c>
      <c r="D835" t="s">
        <v>71</v>
      </c>
      <c r="E835">
        <v>0.05</v>
      </c>
    </row>
    <row r="836" spans="1:5" x14ac:dyDescent="0.3">
      <c r="A836" t="s">
        <v>53</v>
      </c>
      <c r="B836" t="s">
        <v>51</v>
      </c>
      <c r="C836">
        <v>1</v>
      </c>
      <c r="D836" t="s">
        <v>72</v>
      </c>
      <c r="E836">
        <v>123</v>
      </c>
    </row>
    <row r="837" spans="1:5" x14ac:dyDescent="0.3">
      <c r="A837" t="s">
        <v>53</v>
      </c>
      <c r="B837" t="s">
        <v>51</v>
      </c>
      <c r="C837">
        <v>1</v>
      </c>
      <c r="D837" t="s">
        <v>73</v>
      </c>
      <c r="E837">
        <v>0.02</v>
      </c>
    </row>
    <row r="838" spans="1:5" x14ac:dyDescent="0.3">
      <c r="A838" t="s">
        <v>53</v>
      </c>
      <c r="B838" t="s">
        <v>51</v>
      </c>
      <c r="C838">
        <v>1</v>
      </c>
      <c r="D838" t="s">
        <v>74</v>
      </c>
      <c r="E838">
        <v>0.01</v>
      </c>
    </row>
    <row r="839" spans="1:5" x14ac:dyDescent="0.3">
      <c r="A839" t="s">
        <v>53</v>
      </c>
      <c r="B839" t="s">
        <v>51</v>
      </c>
      <c r="C839">
        <v>1</v>
      </c>
      <c r="D839" t="s">
        <v>75</v>
      </c>
      <c r="E839">
        <v>1.19</v>
      </c>
    </row>
    <row r="840" spans="1:5" x14ac:dyDescent="0.3">
      <c r="A840" t="s">
        <v>53</v>
      </c>
      <c r="B840" t="s">
        <v>51</v>
      </c>
      <c r="C840">
        <v>1</v>
      </c>
      <c r="D840" t="s">
        <v>76</v>
      </c>
      <c r="E840">
        <v>2E-3</v>
      </c>
    </row>
    <row r="841" spans="1:5" x14ac:dyDescent="0.3">
      <c r="A841" t="s">
        <v>53</v>
      </c>
      <c r="B841" t="s">
        <v>51</v>
      </c>
      <c r="C841">
        <v>1</v>
      </c>
      <c r="D841" t="s">
        <v>77</v>
      </c>
      <c r="E841">
        <v>0.1</v>
      </c>
    </row>
    <row r="842" spans="1:5" x14ac:dyDescent="0.3">
      <c r="A842" t="s">
        <v>53</v>
      </c>
      <c r="B842" t="s">
        <v>51</v>
      </c>
      <c r="C842">
        <v>1</v>
      </c>
      <c r="D842" t="s">
        <v>78</v>
      </c>
      <c r="E842">
        <v>4.99</v>
      </c>
    </row>
    <row r="843" spans="1:5" x14ac:dyDescent="0.3">
      <c r="A843" t="s">
        <v>53</v>
      </c>
      <c r="B843" t="s">
        <v>51</v>
      </c>
      <c r="C843">
        <v>1</v>
      </c>
      <c r="D843" t="s">
        <v>79</v>
      </c>
      <c r="E843">
        <v>31</v>
      </c>
    </row>
    <row r="844" spans="1:5" x14ac:dyDescent="0.3">
      <c r="A844" t="s">
        <v>53</v>
      </c>
      <c r="B844" t="s">
        <v>51</v>
      </c>
      <c r="C844">
        <v>1</v>
      </c>
      <c r="D844" t="s">
        <v>80</v>
      </c>
      <c r="E844">
        <v>0.14000000000000001</v>
      </c>
    </row>
    <row r="845" spans="1:5" x14ac:dyDescent="0.3">
      <c r="A845" t="s">
        <v>53</v>
      </c>
      <c r="B845" t="s">
        <v>51</v>
      </c>
      <c r="C845">
        <v>1</v>
      </c>
      <c r="D845" t="s">
        <v>81</v>
      </c>
      <c r="E845">
        <v>3.9</v>
      </c>
    </row>
    <row r="846" spans="1:5" x14ac:dyDescent="0.3">
      <c r="A846" t="s">
        <v>53</v>
      </c>
      <c r="B846" t="s">
        <v>51</v>
      </c>
      <c r="C846">
        <v>1</v>
      </c>
      <c r="D846" t="s">
        <v>82</v>
      </c>
      <c r="E846">
        <v>0.02</v>
      </c>
    </row>
    <row r="847" spans="1:5" x14ac:dyDescent="0.3">
      <c r="A847" t="s">
        <v>53</v>
      </c>
      <c r="B847" t="s">
        <v>51</v>
      </c>
      <c r="C847">
        <v>1</v>
      </c>
      <c r="D847" t="s">
        <v>83</v>
      </c>
      <c r="E847">
        <v>1.4</v>
      </c>
    </row>
    <row r="848" spans="1:5" x14ac:dyDescent="0.3">
      <c r="A848" t="s">
        <v>53</v>
      </c>
      <c r="B848" t="s">
        <v>51</v>
      </c>
      <c r="C848">
        <v>1</v>
      </c>
      <c r="D848" t="s">
        <v>84</v>
      </c>
      <c r="E848">
        <v>0.4</v>
      </c>
    </row>
    <row r="849" spans="1:5" x14ac:dyDescent="0.3">
      <c r="A849" t="s">
        <v>53</v>
      </c>
      <c r="B849" t="s">
        <v>51</v>
      </c>
      <c r="C849">
        <v>1</v>
      </c>
      <c r="D849" t="s">
        <v>85</v>
      </c>
      <c r="E849">
        <v>0.28999999999999998</v>
      </c>
    </row>
    <row r="850" spans="1:5" x14ac:dyDescent="0.3">
      <c r="A850" t="s">
        <v>53</v>
      </c>
      <c r="B850" t="s">
        <v>51</v>
      </c>
      <c r="C850">
        <v>1</v>
      </c>
      <c r="D850" t="s">
        <v>86</v>
      </c>
      <c r="E850">
        <v>0.06</v>
      </c>
    </row>
    <row r="851" spans="1:5" x14ac:dyDescent="0.3">
      <c r="A851" t="s">
        <v>53</v>
      </c>
      <c r="B851" t="s">
        <v>51</v>
      </c>
      <c r="C851">
        <v>1</v>
      </c>
      <c r="D851" t="s">
        <v>87</v>
      </c>
      <c r="E851">
        <v>0.02</v>
      </c>
    </row>
    <row r="852" spans="1:5" x14ac:dyDescent="0.3">
      <c r="A852" t="s">
        <v>53</v>
      </c>
      <c r="B852" t="s">
        <v>51</v>
      </c>
      <c r="C852">
        <v>2</v>
      </c>
      <c r="D852" t="s">
        <v>54</v>
      </c>
      <c r="E852">
        <v>401</v>
      </c>
    </row>
    <row r="853" spans="1:5" x14ac:dyDescent="0.3">
      <c r="A853" t="s">
        <v>53</v>
      </c>
      <c r="B853" t="s">
        <v>51</v>
      </c>
      <c r="C853">
        <v>2</v>
      </c>
      <c r="D853" t="s">
        <v>55</v>
      </c>
      <c r="E853">
        <v>5</v>
      </c>
    </row>
    <row r="854" spans="1:5" x14ac:dyDescent="0.3">
      <c r="A854" t="s">
        <v>53</v>
      </c>
      <c r="B854" t="s">
        <v>51</v>
      </c>
      <c r="C854">
        <v>2</v>
      </c>
      <c r="D854" t="s">
        <v>56</v>
      </c>
      <c r="E854">
        <v>12.3</v>
      </c>
    </row>
    <row r="855" spans="1:5" x14ac:dyDescent="0.3">
      <c r="A855" t="s">
        <v>53</v>
      </c>
      <c r="B855" t="s">
        <v>51</v>
      </c>
      <c r="C855">
        <v>2</v>
      </c>
      <c r="D855" t="s">
        <v>57</v>
      </c>
      <c r="E855">
        <v>5.0000000000000001E-3</v>
      </c>
    </row>
    <row r="856" spans="1:5" x14ac:dyDescent="0.3">
      <c r="A856" t="s">
        <v>53</v>
      </c>
      <c r="B856" t="s">
        <v>51</v>
      </c>
      <c r="C856">
        <v>2</v>
      </c>
      <c r="D856" t="s">
        <v>58</v>
      </c>
      <c r="E856">
        <v>623</v>
      </c>
    </row>
    <row r="857" spans="1:5" x14ac:dyDescent="0.3">
      <c r="A857" t="s">
        <v>53</v>
      </c>
      <c r="B857" t="s">
        <v>51</v>
      </c>
      <c r="C857">
        <v>2</v>
      </c>
      <c r="D857" t="s">
        <v>59</v>
      </c>
      <c r="E857">
        <v>5.27</v>
      </c>
    </row>
    <row r="858" spans="1:5" x14ac:dyDescent="0.3">
      <c r="A858" t="s">
        <v>53</v>
      </c>
      <c r="B858" t="s">
        <v>51</v>
      </c>
      <c r="C858">
        <v>2</v>
      </c>
      <c r="D858" t="s">
        <v>60</v>
      </c>
      <c r="E858">
        <v>0.77</v>
      </c>
    </row>
    <row r="859" spans="1:5" x14ac:dyDescent="0.3">
      <c r="A859" t="s">
        <v>53</v>
      </c>
      <c r="B859" t="s">
        <v>51</v>
      </c>
      <c r="C859">
        <v>2</v>
      </c>
      <c r="D859" t="s">
        <v>61</v>
      </c>
      <c r="E859">
        <v>5.2999999999999999E-2</v>
      </c>
    </row>
    <row r="860" spans="1:5" x14ac:dyDescent="0.3">
      <c r="A860" t="s">
        <v>53</v>
      </c>
      <c r="B860" t="s">
        <v>51</v>
      </c>
      <c r="C860">
        <v>2</v>
      </c>
      <c r="D860" t="s">
        <v>62</v>
      </c>
      <c r="E860">
        <v>3140</v>
      </c>
    </row>
    <row r="861" spans="1:5" x14ac:dyDescent="0.3">
      <c r="A861" t="s">
        <v>53</v>
      </c>
      <c r="B861" t="s">
        <v>51</v>
      </c>
      <c r="C861">
        <v>2</v>
      </c>
      <c r="D861" t="s">
        <v>63</v>
      </c>
      <c r="E861">
        <v>0.31</v>
      </c>
    </row>
    <row r="862" spans="1:5" x14ac:dyDescent="0.3">
      <c r="A862" t="s">
        <v>53</v>
      </c>
      <c r="B862" t="s">
        <v>51</v>
      </c>
      <c r="C862">
        <v>2</v>
      </c>
      <c r="D862" t="s">
        <v>64</v>
      </c>
      <c r="E862">
        <v>80</v>
      </c>
    </row>
    <row r="863" spans="1:5" x14ac:dyDescent="0.3">
      <c r="A863" t="s">
        <v>53</v>
      </c>
      <c r="B863" t="s">
        <v>51</v>
      </c>
      <c r="C863">
        <v>2</v>
      </c>
      <c r="D863" t="s">
        <v>65</v>
      </c>
      <c r="E863">
        <v>2.52</v>
      </c>
    </row>
    <row r="864" spans="1:5" x14ac:dyDescent="0.3">
      <c r="A864" t="s">
        <v>53</v>
      </c>
      <c r="B864" t="s">
        <v>51</v>
      </c>
      <c r="C864">
        <v>2</v>
      </c>
      <c r="D864" t="s">
        <v>66</v>
      </c>
      <c r="E864">
        <v>0.69</v>
      </c>
    </row>
    <row r="865" spans="1:5" x14ac:dyDescent="0.3">
      <c r="A865" t="s">
        <v>53</v>
      </c>
      <c r="B865" t="s">
        <v>51</v>
      </c>
      <c r="C865">
        <v>2</v>
      </c>
      <c r="D865" t="s">
        <v>67</v>
      </c>
      <c r="E865">
        <v>327</v>
      </c>
    </row>
    <row r="866" spans="1:5" x14ac:dyDescent="0.3">
      <c r="A866" t="s">
        <v>53</v>
      </c>
      <c r="B866" t="s">
        <v>51</v>
      </c>
      <c r="C866">
        <v>2</v>
      </c>
      <c r="D866" t="s">
        <v>68</v>
      </c>
      <c r="E866">
        <v>145</v>
      </c>
    </row>
    <row r="867" spans="1:5" x14ac:dyDescent="0.3">
      <c r="A867" t="s">
        <v>53</v>
      </c>
      <c r="B867" t="s">
        <v>51</v>
      </c>
      <c r="C867">
        <v>2</v>
      </c>
      <c r="D867" t="s">
        <v>69</v>
      </c>
      <c r="E867">
        <v>0.03</v>
      </c>
    </row>
    <row r="868" spans="1:5" x14ac:dyDescent="0.3">
      <c r="A868" t="s">
        <v>53</v>
      </c>
      <c r="B868" t="s">
        <v>51</v>
      </c>
      <c r="C868">
        <v>2</v>
      </c>
      <c r="D868" t="s">
        <v>70</v>
      </c>
      <c r="E868">
        <v>29</v>
      </c>
    </row>
    <row r="869" spans="1:5" x14ac:dyDescent="0.3">
      <c r="A869" t="s">
        <v>53</v>
      </c>
      <c r="B869" t="s">
        <v>51</v>
      </c>
      <c r="C869">
        <v>2</v>
      </c>
      <c r="D869" t="s">
        <v>71</v>
      </c>
      <c r="E869">
        <v>0.05</v>
      </c>
    </row>
    <row r="870" spans="1:5" x14ac:dyDescent="0.3">
      <c r="A870" t="s">
        <v>53</v>
      </c>
      <c r="B870" t="s">
        <v>51</v>
      </c>
      <c r="C870">
        <v>2</v>
      </c>
      <c r="D870" t="s">
        <v>72</v>
      </c>
      <c r="E870">
        <v>102</v>
      </c>
    </row>
    <row r="871" spans="1:5" x14ac:dyDescent="0.3">
      <c r="A871" t="s">
        <v>53</v>
      </c>
      <c r="B871" t="s">
        <v>51</v>
      </c>
      <c r="C871">
        <v>2</v>
      </c>
      <c r="D871" t="s">
        <v>73</v>
      </c>
      <c r="E871">
        <v>0.02</v>
      </c>
    </row>
    <row r="872" spans="1:5" x14ac:dyDescent="0.3">
      <c r="A872" t="s">
        <v>53</v>
      </c>
      <c r="B872" t="s">
        <v>51</v>
      </c>
      <c r="C872">
        <v>2</v>
      </c>
      <c r="D872" t="s">
        <v>74</v>
      </c>
      <c r="E872">
        <v>0.01</v>
      </c>
    </row>
    <row r="873" spans="1:5" x14ac:dyDescent="0.3">
      <c r="A873" t="s">
        <v>53</v>
      </c>
      <c r="B873" t="s">
        <v>51</v>
      </c>
      <c r="C873">
        <v>2</v>
      </c>
      <c r="D873" t="s">
        <v>75</v>
      </c>
      <c r="E873">
        <v>0.74</v>
      </c>
    </row>
    <row r="874" spans="1:5" x14ac:dyDescent="0.3">
      <c r="A874" t="s">
        <v>53</v>
      </c>
      <c r="B874" t="s">
        <v>51</v>
      </c>
      <c r="C874">
        <v>2</v>
      </c>
      <c r="D874" t="s">
        <v>76</v>
      </c>
      <c r="E874">
        <v>2E-3</v>
      </c>
    </row>
    <row r="875" spans="1:5" x14ac:dyDescent="0.3">
      <c r="A875" t="s">
        <v>53</v>
      </c>
      <c r="B875" t="s">
        <v>51</v>
      </c>
      <c r="C875">
        <v>2</v>
      </c>
      <c r="D875" t="s">
        <v>77</v>
      </c>
      <c r="E875">
        <v>0.1</v>
      </c>
    </row>
    <row r="876" spans="1:5" x14ac:dyDescent="0.3">
      <c r="A876" t="s">
        <v>53</v>
      </c>
      <c r="B876" t="s">
        <v>51</v>
      </c>
      <c r="C876">
        <v>2</v>
      </c>
      <c r="D876" t="s">
        <v>78</v>
      </c>
      <c r="E876">
        <v>4.49</v>
      </c>
    </row>
    <row r="877" spans="1:5" x14ac:dyDescent="0.3">
      <c r="A877" t="s">
        <v>53</v>
      </c>
      <c r="B877" t="s">
        <v>51</v>
      </c>
      <c r="C877">
        <v>2</v>
      </c>
      <c r="D877" t="s">
        <v>79</v>
      </c>
      <c r="E877">
        <v>16</v>
      </c>
    </row>
    <row r="878" spans="1:5" x14ac:dyDescent="0.3">
      <c r="A878" t="s">
        <v>53</v>
      </c>
      <c r="B878" t="s">
        <v>51</v>
      </c>
      <c r="C878">
        <v>2</v>
      </c>
      <c r="D878" t="s">
        <v>80</v>
      </c>
      <c r="E878">
        <v>8.8999999999999996E-2</v>
      </c>
    </row>
    <row r="879" spans="1:5" x14ac:dyDescent="0.3">
      <c r="A879" t="s">
        <v>53</v>
      </c>
      <c r="B879" t="s">
        <v>51</v>
      </c>
      <c r="C879">
        <v>2</v>
      </c>
      <c r="D879" t="s">
        <v>81</v>
      </c>
      <c r="E879">
        <v>2.2000000000000002</v>
      </c>
    </row>
    <row r="880" spans="1:5" x14ac:dyDescent="0.3">
      <c r="A880" t="s">
        <v>53</v>
      </c>
      <c r="B880" t="s">
        <v>51</v>
      </c>
      <c r="C880">
        <v>2</v>
      </c>
      <c r="D880" t="s">
        <v>82</v>
      </c>
      <c r="E880">
        <v>0.02</v>
      </c>
    </row>
    <row r="881" spans="1:5" x14ac:dyDescent="0.3">
      <c r="A881" t="s">
        <v>53</v>
      </c>
      <c r="B881" t="s">
        <v>51</v>
      </c>
      <c r="C881">
        <v>2</v>
      </c>
      <c r="D881" t="s">
        <v>83</v>
      </c>
      <c r="E881">
        <v>1.19</v>
      </c>
    </row>
    <row r="882" spans="1:5" x14ac:dyDescent="0.3">
      <c r="A882" t="s">
        <v>53</v>
      </c>
      <c r="B882" t="s">
        <v>51</v>
      </c>
      <c r="C882">
        <v>2</v>
      </c>
      <c r="D882" t="s">
        <v>84</v>
      </c>
      <c r="E882">
        <v>0.3</v>
      </c>
    </row>
    <row r="883" spans="1:5" x14ac:dyDescent="0.3">
      <c r="A883" t="s">
        <v>53</v>
      </c>
      <c r="B883" t="s">
        <v>51</v>
      </c>
      <c r="C883">
        <v>2</v>
      </c>
      <c r="D883" t="s">
        <v>85</v>
      </c>
      <c r="E883">
        <v>0.21</v>
      </c>
    </row>
    <row r="884" spans="1:5" x14ac:dyDescent="0.3">
      <c r="A884" t="s">
        <v>53</v>
      </c>
      <c r="B884" t="s">
        <v>51</v>
      </c>
      <c r="C884">
        <v>2</v>
      </c>
      <c r="D884" t="s">
        <v>86</v>
      </c>
      <c r="E884">
        <v>0.02</v>
      </c>
    </row>
    <row r="885" spans="1:5" x14ac:dyDescent="0.3">
      <c r="A885" t="s">
        <v>53</v>
      </c>
      <c r="B885" t="s">
        <v>51</v>
      </c>
      <c r="C885">
        <v>2</v>
      </c>
      <c r="D885" t="s">
        <v>87</v>
      </c>
      <c r="E885">
        <v>0.03</v>
      </c>
    </row>
    <row r="886" spans="1:5" x14ac:dyDescent="0.3">
      <c r="A886" t="s">
        <v>53</v>
      </c>
      <c r="B886" t="s">
        <v>51</v>
      </c>
      <c r="C886">
        <v>3</v>
      </c>
      <c r="D886" t="s">
        <v>54</v>
      </c>
      <c r="E886">
        <v>458</v>
      </c>
    </row>
    <row r="887" spans="1:5" x14ac:dyDescent="0.3">
      <c r="A887" t="s">
        <v>53</v>
      </c>
      <c r="B887" t="s">
        <v>51</v>
      </c>
      <c r="C887">
        <v>3</v>
      </c>
      <c r="D887" t="s">
        <v>55</v>
      </c>
      <c r="E887">
        <v>5</v>
      </c>
    </row>
    <row r="888" spans="1:5" x14ac:dyDescent="0.3">
      <c r="A888" t="s">
        <v>53</v>
      </c>
      <c r="B888" t="s">
        <v>51</v>
      </c>
      <c r="C888">
        <v>3</v>
      </c>
      <c r="D888" t="s">
        <v>56</v>
      </c>
      <c r="E888">
        <v>10.1</v>
      </c>
    </row>
    <row r="889" spans="1:5" x14ac:dyDescent="0.3">
      <c r="A889" t="s">
        <v>53</v>
      </c>
      <c r="B889" t="s">
        <v>51</v>
      </c>
      <c r="C889">
        <v>3</v>
      </c>
      <c r="D889" t="s">
        <v>57</v>
      </c>
      <c r="E889">
        <v>5.0000000000000001E-3</v>
      </c>
    </row>
    <row r="890" spans="1:5" x14ac:dyDescent="0.3">
      <c r="A890" t="s">
        <v>53</v>
      </c>
      <c r="B890" t="s">
        <v>51</v>
      </c>
      <c r="C890">
        <v>3</v>
      </c>
      <c r="D890" t="s">
        <v>58</v>
      </c>
      <c r="E890">
        <v>629</v>
      </c>
    </row>
    <row r="891" spans="1:5" x14ac:dyDescent="0.3">
      <c r="A891" t="s">
        <v>53</v>
      </c>
      <c r="B891" t="s">
        <v>51</v>
      </c>
      <c r="C891">
        <v>3</v>
      </c>
      <c r="D891" t="s">
        <v>59</v>
      </c>
      <c r="E891">
        <v>5.64</v>
      </c>
    </row>
    <row r="892" spans="1:5" x14ac:dyDescent="0.3">
      <c r="A892" t="s">
        <v>53</v>
      </c>
      <c r="B892" t="s">
        <v>51</v>
      </c>
      <c r="C892">
        <v>3</v>
      </c>
      <c r="D892" t="s">
        <v>60</v>
      </c>
      <c r="E892">
        <v>0.68</v>
      </c>
    </row>
    <row r="893" spans="1:5" x14ac:dyDescent="0.3">
      <c r="A893" t="s">
        <v>53</v>
      </c>
      <c r="B893" t="s">
        <v>51</v>
      </c>
      <c r="C893">
        <v>3</v>
      </c>
      <c r="D893" t="s">
        <v>61</v>
      </c>
      <c r="E893">
        <v>5.8999999999999997E-2</v>
      </c>
    </row>
    <row r="894" spans="1:5" x14ac:dyDescent="0.3">
      <c r="A894" t="s">
        <v>53</v>
      </c>
      <c r="B894" t="s">
        <v>51</v>
      </c>
      <c r="C894">
        <v>3</v>
      </c>
      <c r="D894" t="s">
        <v>62</v>
      </c>
      <c r="E894">
        <v>2450</v>
      </c>
    </row>
    <row r="895" spans="1:5" x14ac:dyDescent="0.3">
      <c r="A895" t="s">
        <v>53</v>
      </c>
      <c r="B895" t="s">
        <v>51</v>
      </c>
      <c r="C895">
        <v>3</v>
      </c>
      <c r="D895" t="s">
        <v>63</v>
      </c>
      <c r="E895">
        <v>0.27</v>
      </c>
    </row>
    <row r="896" spans="1:5" x14ac:dyDescent="0.3">
      <c r="A896" t="s">
        <v>53</v>
      </c>
      <c r="B896" t="s">
        <v>51</v>
      </c>
      <c r="C896">
        <v>3</v>
      </c>
      <c r="D896" t="s">
        <v>64</v>
      </c>
      <c r="E896">
        <v>82</v>
      </c>
    </row>
    <row r="897" spans="1:5" x14ac:dyDescent="0.3">
      <c r="A897" t="s">
        <v>53</v>
      </c>
      <c r="B897" t="s">
        <v>51</v>
      </c>
      <c r="C897">
        <v>3</v>
      </c>
      <c r="D897" t="s">
        <v>65</v>
      </c>
      <c r="E897">
        <v>2.73</v>
      </c>
    </row>
    <row r="898" spans="1:5" x14ac:dyDescent="0.3">
      <c r="A898" t="s">
        <v>53</v>
      </c>
      <c r="B898" t="s">
        <v>51</v>
      </c>
      <c r="C898">
        <v>3</v>
      </c>
      <c r="D898" t="s">
        <v>66</v>
      </c>
      <c r="E898">
        <v>0.69</v>
      </c>
    </row>
    <row r="899" spans="1:5" x14ac:dyDescent="0.3">
      <c r="A899" t="s">
        <v>53</v>
      </c>
      <c r="B899" t="s">
        <v>51</v>
      </c>
      <c r="C899">
        <v>3</v>
      </c>
      <c r="D899" t="s">
        <v>67</v>
      </c>
      <c r="E899">
        <v>312</v>
      </c>
    </row>
    <row r="900" spans="1:5" x14ac:dyDescent="0.3">
      <c r="A900" t="s">
        <v>53</v>
      </c>
      <c r="B900" t="s">
        <v>51</v>
      </c>
      <c r="C900">
        <v>3</v>
      </c>
      <c r="D900" t="s">
        <v>68</v>
      </c>
      <c r="E900">
        <v>87.3</v>
      </c>
    </row>
    <row r="901" spans="1:5" x14ac:dyDescent="0.3">
      <c r="A901" t="s">
        <v>53</v>
      </c>
      <c r="B901" t="s">
        <v>51</v>
      </c>
      <c r="C901">
        <v>3</v>
      </c>
      <c r="D901" t="s">
        <v>69</v>
      </c>
      <c r="E901">
        <v>0.03</v>
      </c>
    </row>
    <row r="902" spans="1:5" x14ac:dyDescent="0.3">
      <c r="A902" t="s">
        <v>53</v>
      </c>
      <c r="B902" t="s">
        <v>51</v>
      </c>
      <c r="C902">
        <v>3</v>
      </c>
      <c r="D902" t="s">
        <v>70</v>
      </c>
      <c r="E902">
        <v>15</v>
      </c>
    </row>
    <row r="903" spans="1:5" x14ac:dyDescent="0.3">
      <c r="A903" t="s">
        <v>53</v>
      </c>
      <c r="B903" t="s">
        <v>51</v>
      </c>
      <c r="C903">
        <v>3</v>
      </c>
      <c r="D903" t="s">
        <v>71</v>
      </c>
      <c r="E903">
        <v>0.05</v>
      </c>
    </row>
    <row r="904" spans="1:5" x14ac:dyDescent="0.3">
      <c r="A904" t="s">
        <v>53</v>
      </c>
      <c r="B904" t="s">
        <v>51</v>
      </c>
      <c r="C904">
        <v>3</v>
      </c>
      <c r="D904" t="s">
        <v>72</v>
      </c>
      <c r="E904">
        <v>80</v>
      </c>
    </row>
    <row r="905" spans="1:5" x14ac:dyDescent="0.3">
      <c r="A905" t="s">
        <v>53</v>
      </c>
      <c r="B905" t="s">
        <v>51</v>
      </c>
      <c r="C905">
        <v>3</v>
      </c>
      <c r="D905" t="s">
        <v>73</v>
      </c>
      <c r="E905">
        <v>0.02</v>
      </c>
    </row>
    <row r="906" spans="1:5" x14ac:dyDescent="0.3">
      <c r="A906" t="s">
        <v>53</v>
      </c>
      <c r="B906" t="s">
        <v>51</v>
      </c>
      <c r="C906">
        <v>3</v>
      </c>
      <c r="D906" t="s">
        <v>74</v>
      </c>
      <c r="E906">
        <v>0.01</v>
      </c>
    </row>
    <row r="907" spans="1:5" x14ac:dyDescent="0.3">
      <c r="A907" t="s">
        <v>53</v>
      </c>
      <c r="B907" t="s">
        <v>51</v>
      </c>
      <c r="C907">
        <v>3</v>
      </c>
      <c r="D907" t="s">
        <v>75</v>
      </c>
      <c r="E907">
        <v>0.85</v>
      </c>
    </row>
    <row r="908" spans="1:5" x14ac:dyDescent="0.3">
      <c r="A908" t="s">
        <v>53</v>
      </c>
      <c r="B908" t="s">
        <v>51</v>
      </c>
      <c r="C908">
        <v>3</v>
      </c>
      <c r="D908" t="s">
        <v>76</v>
      </c>
      <c r="E908">
        <v>2E-3</v>
      </c>
    </row>
    <row r="909" spans="1:5" x14ac:dyDescent="0.3">
      <c r="A909" t="s">
        <v>53</v>
      </c>
      <c r="B909" t="s">
        <v>51</v>
      </c>
      <c r="C909">
        <v>3</v>
      </c>
      <c r="D909" t="s">
        <v>77</v>
      </c>
      <c r="E909">
        <v>0.1</v>
      </c>
    </row>
    <row r="910" spans="1:5" x14ac:dyDescent="0.3">
      <c r="A910" t="s">
        <v>53</v>
      </c>
      <c r="B910" t="s">
        <v>51</v>
      </c>
      <c r="C910">
        <v>3</v>
      </c>
      <c r="D910" t="s">
        <v>78</v>
      </c>
      <c r="E910">
        <v>3.69</v>
      </c>
    </row>
    <row r="911" spans="1:5" x14ac:dyDescent="0.3">
      <c r="A911" t="s">
        <v>53</v>
      </c>
      <c r="B911" t="s">
        <v>51</v>
      </c>
      <c r="C911">
        <v>3</v>
      </c>
      <c r="D911" t="s">
        <v>79</v>
      </c>
      <c r="E911">
        <v>9</v>
      </c>
    </row>
    <row r="912" spans="1:5" x14ac:dyDescent="0.3">
      <c r="A912" t="s">
        <v>53</v>
      </c>
      <c r="B912" t="s">
        <v>51</v>
      </c>
      <c r="C912">
        <v>3</v>
      </c>
      <c r="D912" t="s">
        <v>80</v>
      </c>
      <c r="E912">
        <v>7.3999999999999996E-2</v>
      </c>
    </row>
    <row r="913" spans="1:5" x14ac:dyDescent="0.3">
      <c r="A913" t="s">
        <v>53</v>
      </c>
      <c r="B913" t="s">
        <v>51</v>
      </c>
      <c r="C913">
        <v>3</v>
      </c>
      <c r="D913" t="s">
        <v>81</v>
      </c>
      <c r="E913">
        <v>2</v>
      </c>
    </row>
    <row r="914" spans="1:5" x14ac:dyDescent="0.3">
      <c r="A914" t="s">
        <v>53</v>
      </c>
      <c r="B914" t="s">
        <v>51</v>
      </c>
      <c r="C914">
        <v>3</v>
      </c>
      <c r="D914" t="s">
        <v>82</v>
      </c>
      <c r="E914">
        <v>0.02</v>
      </c>
    </row>
    <row r="915" spans="1:5" x14ac:dyDescent="0.3">
      <c r="A915" t="s">
        <v>53</v>
      </c>
      <c r="B915" t="s">
        <v>51</v>
      </c>
      <c r="C915">
        <v>3</v>
      </c>
      <c r="D915" t="s">
        <v>83</v>
      </c>
      <c r="E915">
        <v>0.76</v>
      </c>
    </row>
    <row r="916" spans="1:5" x14ac:dyDescent="0.3">
      <c r="A916" t="s">
        <v>53</v>
      </c>
      <c r="B916" t="s">
        <v>51</v>
      </c>
      <c r="C916">
        <v>3</v>
      </c>
      <c r="D916" t="s">
        <v>84</v>
      </c>
      <c r="E916">
        <v>0.2</v>
      </c>
    </row>
    <row r="917" spans="1:5" x14ac:dyDescent="0.3">
      <c r="A917" t="s">
        <v>53</v>
      </c>
      <c r="B917" t="s">
        <v>51</v>
      </c>
      <c r="C917">
        <v>3</v>
      </c>
      <c r="D917" t="s">
        <v>85</v>
      </c>
      <c r="E917">
        <v>0.14000000000000001</v>
      </c>
    </row>
    <row r="918" spans="1:5" x14ac:dyDescent="0.3">
      <c r="A918" t="s">
        <v>53</v>
      </c>
      <c r="B918" t="s">
        <v>51</v>
      </c>
      <c r="C918">
        <v>3</v>
      </c>
      <c r="D918" t="s">
        <v>86</v>
      </c>
      <c r="E918">
        <v>0.04</v>
      </c>
    </row>
    <row r="919" spans="1:5" x14ac:dyDescent="0.3">
      <c r="A919" t="s">
        <v>53</v>
      </c>
      <c r="B919" t="s">
        <v>51</v>
      </c>
      <c r="C919">
        <v>3</v>
      </c>
      <c r="D919" t="s">
        <v>87</v>
      </c>
      <c r="E919">
        <v>0.04</v>
      </c>
    </row>
    <row r="920" spans="1:5" x14ac:dyDescent="0.3">
      <c r="A920" t="s">
        <v>53</v>
      </c>
      <c r="B920" t="s">
        <v>52</v>
      </c>
      <c r="C920">
        <v>1</v>
      </c>
      <c r="D920" t="s">
        <v>54</v>
      </c>
      <c r="E920">
        <v>2050</v>
      </c>
    </row>
    <row r="921" spans="1:5" x14ac:dyDescent="0.3">
      <c r="A921" t="s">
        <v>53</v>
      </c>
      <c r="B921" t="s">
        <v>52</v>
      </c>
      <c r="C921">
        <v>1</v>
      </c>
      <c r="D921" t="s">
        <v>55</v>
      </c>
      <c r="E921">
        <v>5</v>
      </c>
    </row>
    <row r="922" spans="1:5" x14ac:dyDescent="0.3">
      <c r="A922" t="s">
        <v>53</v>
      </c>
      <c r="B922" t="s">
        <v>52</v>
      </c>
      <c r="C922">
        <v>1</v>
      </c>
      <c r="D922" t="s">
        <v>56</v>
      </c>
      <c r="E922">
        <v>28</v>
      </c>
    </row>
    <row r="923" spans="1:5" x14ac:dyDescent="0.3">
      <c r="A923" t="s">
        <v>53</v>
      </c>
      <c r="B923" t="s">
        <v>52</v>
      </c>
      <c r="C923">
        <v>1</v>
      </c>
      <c r="D923" t="s">
        <v>57</v>
      </c>
      <c r="E923">
        <v>1.7000000000000001E-2</v>
      </c>
    </row>
    <row r="924" spans="1:5" x14ac:dyDescent="0.3">
      <c r="A924" t="s">
        <v>53</v>
      </c>
      <c r="B924" t="s">
        <v>52</v>
      </c>
      <c r="C924">
        <v>1</v>
      </c>
      <c r="D924" t="s">
        <v>58</v>
      </c>
      <c r="E924">
        <v>3100</v>
      </c>
    </row>
    <row r="925" spans="1:5" x14ac:dyDescent="0.3">
      <c r="A925" t="s">
        <v>53</v>
      </c>
      <c r="B925" t="s">
        <v>52</v>
      </c>
      <c r="C925">
        <v>1</v>
      </c>
      <c r="D925" t="s">
        <v>59</v>
      </c>
      <c r="E925">
        <v>9.58</v>
      </c>
    </row>
    <row r="926" spans="1:5" x14ac:dyDescent="0.3">
      <c r="A926" t="s">
        <v>53</v>
      </c>
      <c r="B926" t="s">
        <v>52</v>
      </c>
      <c r="C926">
        <v>1</v>
      </c>
      <c r="D926" t="s">
        <v>60</v>
      </c>
      <c r="E926">
        <v>2.72</v>
      </c>
    </row>
    <row r="927" spans="1:5" x14ac:dyDescent="0.3">
      <c r="A927" t="s">
        <v>53</v>
      </c>
      <c r="B927" t="s">
        <v>52</v>
      </c>
      <c r="C927">
        <v>1</v>
      </c>
      <c r="D927" t="s">
        <v>61</v>
      </c>
      <c r="E927">
        <v>0.215</v>
      </c>
    </row>
    <row r="928" spans="1:5" x14ac:dyDescent="0.3">
      <c r="A928" t="s">
        <v>53</v>
      </c>
      <c r="B928" t="s">
        <v>52</v>
      </c>
      <c r="C928">
        <v>1</v>
      </c>
      <c r="D928" t="s">
        <v>62</v>
      </c>
      <c r="E928">
        <v>11400</v>
      </c>
    </row>
    <row r="929" spans="1:5" x14ac:dyDescent="0.3">
      <c r="A929" t="s">
        <v>53</v>
      </c>
      <c r="B929" t="s">
        <v>52</v>
      </c>
      <c r="C929">
        <v>1</v>
      </c>
      <c r="D929" t="s">
        <v>63</v>
      </c>
      <c r="E929">
        <v>1.19</v>
      </c>
    </row>
    <row r="930" spans="1:5" x14ac:dyDescent="0.3">
      <c r="A930" t="s">
        <v>53</v>
      </c>
      <c r="B930" t="s">
        <v>52</v>
      </c>
      <c r="C930">
        <v>1</v>
      </c>
      <c r="D930" t="s">
        <v>64</v>
      </c>
      <c r="E930">
        <v>388</v>
      </c>
    </row>
    <row r="931" spans="1:5" x14ac:dyDescent="0.3">
      <c r="A931" t="s">
        <v>53</v>
      </c>
      <c r="B931" t="s">
        <v>52</v>
      </c>
      <c r="C931">
        <v>1</v>
      </c>
      <c r="D931" t="s">
        <v>65</v>
      </c>
      <c r="E931">
        <v>4.24</v>
      </c>
    </row>
    <row r="932" spans="1:5" x14ac:dyDescent="0.3">
      <c r="A932" t="s">
        <v>53</v>
      </c>
      <c r="B932" t="s">
        <v>52</v>
      </c>
      <c r="C932">
        <v>1</v>
      </c>
      <c r="D932" t="s">
        <v>66</v>
      </c>
      <c r="E932">
        <v>6.35</v>
      </c>
    </row>
    <row r="933" spans="1:5" x14ac:dyDescent="0.3">
      <c r="A933" t="s">
        <v>53</v>
      </c>
      <c r="B933" t="s">
        <v>52</v>
      </c>
      <c r="C933">
        <v>1</v>
      </c>
      <c r="D933" t="s">
        <v>67</v>
      </c>
      <c r="E933">
        <v>2050</v>
      </c>
    </row>
    <row r="934" spans="1:5" x14ac:dyDescent="0.3">
      <c r="A934" t="s">
        <v>53</v>
      </c>
      <c r="B934" t="s">
        <v>52</v>
      </c>
      <c r="C934">
        <v>1</v>
      </c>
      <c r="D934" t="s">
        <v>68</v>
      </c>
      <c r="E934">
        <v>229</v>
      </c>
    </row>
    <row r="935" spans="1:5" x14ac:dyDescent="0.3">
      <c r="A935" t="s">
        <v>53</v>
      </c>
      <c r="B935" t="s">
        <v>52</v>
      </c>
      <c r="C935">
        <v>1</v>
      </c>
      <c r="D935" t="s">
        <v>69</v>
      </c>
      <c r="E935">
        <v>0.42</v>
      </c>
    </row>
    <row r="936" spans="1:5" x14ac:dyDescent="0.3">
      <c r="A936" t="s">
        <v>53</v>
      </c>
      <c r="B936" t="s">
        <v>52</v>
      </c>
      <c r="C936">
        <v>1</v>
      </c>
      <c r="D936" t="s">
        <v>70</v>
      </c>
      <c r="E936">
        <v>48</v>
      </c>
    </row>
    <row r="937" spans="1:5" x14ac:dyDescent="0.3">
      <c r="A937" t="s">
        <v>53</v>
      </c>
      <c r="B937" t="s">
        <v>52</v>
      </c>
      <c r="C937">
        <v>1</v>
      </c>
      <c r="D937" t="s">
        <v>71</v>
      </c>
      <c r="E937">
        <v>0.05</v>
      </c>
    </row>
    <row r="938" spans="1:5" x14ac:dyDescent="0.3">
      <c r="A938" t="s">
        <v>53</v>
      </c>
      <c r="B938" t="s">
        <v>52</v>
      </c>
      <c r="C938">
        <v>1</v>
      </c>
      <c r="D938" t="s">
        <v>72</v>
      </c>
      <c r="E938">
        <v>189</v>
      </c>
    </row>
    <row r="939" spans="1:5" x14ac:dyDescent="0.3">
      <c r="A939" t="s">
        <v>53</v>
      </c>
      <c r="B939" t="s">
        <v>52</v>
      </c>
      <c r="C939">
        <v>1</v>
      </c>
      <c r="D939" t="s">
        <v>73</v>
      </c>
      <c r="E939">
        <v>0.02</v>
      </c>
    </row>
    <row r="940" spans="1:5" x14ac:dyDescent="0.3">
      <c r="A940" t="s">
        <v>53</v>
      </c>
      <c r="B940" t="s">
        <v>52</v>
      </c>
      <c r="C940">
        <v>1</v>
      </c>
      <c r="D940" t="s">
        <v>74</v>
      </c>
      <c r="E940">
        <v>0.01</v>
      </c>
    </row>
    <row r="941" spans="1:5" x14ac:dyDescent="0.3">
      <c r="A941" t="s">
        <v>53</v>
      </c>
      <c r="B941" t="s">
        <v>52</v>
      </c>
      <c r="C941">
        <v>1</v>
      </c>
      <c r="D941" t="s">
        <v>75</v>
      </c>
      <c r="E941">
        <v>4.59</v>
      </c>
    </row>
    <row r="942" spans="1:5" x14ac:dyDescent="0.3">
      <c r="A942" t="s">
        <v>53</v>
      </c>
      <c r="B942" t="s">
        <v>52</v>
      </c>
      <c r="C942">
        <v>1</v>
      </c>
      <c r="D942" t="s">
        <v>76</v>
      </c>
      <c r="E942">
        <v>2E-3</v>
      </c>
    </row>
    <row r="943" spans="1:5" x14ac:dyDescent="0.3">
      <c r="A943" t="s">
        <v>53</v>
      </c>
      <c r="B943" t="s">
        <v>52</v>
      </c>
      <c r="C943">
        <v>1</v>
      </c>
      <c r="D943" t="s">
        <v>77</v>
      </c>
      <c r="E943">
        <v>0.1</v>
      </c>
    </row>
    <row r="944" spans="1:5" x14ac:dyDescent="0.3">
      <c r="A944" t="s">
        <v>53</v>
      </c>
      <c r="B944" t="s">
        <v>52</v>
      </c>
      <c r="C944">
        <v>1</v>
      </c>
      <c r="D944" t="s">
        <v>78</v>
      </c>
      <c r="E944">
        <v>9.6</v>
      </c>
    </row>
    <row r="945" spans="1:5" x14ac:dyDescent="0.3">
      <c r="A945" t="s">
        <v>53</v>
      </c>
      <c r="B945" t="s">
        <v>52</v>
      </c>
      <c r="C945">
        <v>1</v>
      </c>
      <c r="D945" t="s">
        <v>79</v>
      </c>
      <c r="E945">
        <v>39</v>
      </c>
    </row>
    <row r="946" spans="1:5" x14ac:dyDescent="0.3">
      <c r="A946" t="s">
        <v>53</v>
      </c>
      <c r="B946" t="s">
        <v>52</v>
      </c>
      <c r="C946">
        <v>1</v>
      </c>
      <c r="D946" t="s">
        <v>80</v>
      </c>
      <c r="E946">
        <v>0.23100000000000001</v>
      </c>
    </row>
    <row r="947" spans="1:5" x14ac:dyDescent="0.3">
      <c r="A947" t="s">
        <v>53</v>
      </c>
      <c r="B947" t="s">
        <v>52</v>
      </c>
      <c r="C947">
        <v>1</v>
      </c>
      <c r="D947" t="s">
        <v>81</v>
      </c>
      <c r="E947">
        <v>8</v>
      </c>
    </row>
    <row r="948" spans="1:5" x14ac:dyDescent="0.3">
      <c r="A948" t="s">
        <v>53</v>
      </c>
      <c r="B948" t="s">
        <v>52</v>
      </c>
      <c r="C948">
        <v>1</v>
      </c>
      <c r="D948" t="s">
        <v>82</v>
      </c>
      <c r="E948">
        <v>0.02</v>
      </c>
    </row>
    <row r="949" spans="1:5" x14ac:dyDescent="0.3">
      <c r="A949" t="s">
        <v>53</v>
      </c>
      <c r="B949" t="s">
        <v>52</v>
      </c>
      <c r="C949">
        <v>1</v>
      </c>
      <c r="D949" t="s">
        <v>83</v>
      </c>
      <c r="E949">
        <v>2.61</v>
      </c>
    </row>
    <row r="950" spans="1:5" x14ac:dyDescent="0.3">
      <c r="A950" t="s">
        <v>53</v>
      </c>
      <c r="B950" t="s">
        <v>52</v>
      </c>
      <c r="C950">
        <v>1</v>
      </c>
      <c r="D950" t="s">
        <v>84</v>
      </c>
      <c r="E950">
        <v>1.3</v>
      </c>
    </row>
    <row r="951" spans="1:5" x14ac:dyDescent="0.3">
      <c r="A951" t="s">
        <v>53</v>
      </c>
      <c r="B951" t="s">
        <v>52</v>
      </c>
      <c r="C951">
        <v>1</v>
      </c>
      <c r="D951" t="s">
        <v>85</v>
      </c>
      <c r="E951">
        <v>0.79</v>
      </c>
    </row>
    <row r="952" spans="1:5" x14ac:dyDescent="0.3">
      <c r="A952" t="s">
        <v>53</v>
      </c>
      <c r="B952" t="s">
        <v>52</v>
      </c>
      <c r="C952">
        <v>1</v>
      </c>
      <c r="D952" t="s">
        <v>86</v>
      </c>
      <c r="E952">
        <v>0.05</v>
      </c>
    </row>
    <row r="953" spans="1:5" x14ac:dyDescent="0.3">
      <c r="A953" t="s">
        <v>53</v>
      </c>
      <c r="B953" t="s">
        <v>52</v>
      </c>
      <c r="C953">
        <v>1</v>
      </c>
      <c r="D953" t="s">
        <v>87</v>
      </c>
      <c r="E953">
        <v>0.03</v>
      </c>
    </row>
    <row r="954" spans="1:5" x14ac:dyDescent="0.3">
      <c r="A954" t="s">
        <v>53</v>
      </c>
      <c r="B954" t="s">
        <v>52</v>
      </c>
      <c r="C954">
        <v>2</v>
      </c>
      <c r="D954" t="s">
        <v>54</v>
      </c>
      <c r="E954">
        <v>1800</v>
      </c>
    </row>
    <row r="955" spans="1:5" x14ac:dyDescent="0.3">
      <c r="A955" t="s">
        <v>53</v>
      </c>
      <c r="B955" t="s">
        <v>52</v>
      </c>
      <c r="C955">
        <v>2</v>
      </c>
      <c r="D955" t="s">
        <v>55</v>
      </c>
      <c r="E955">
        <v>5</v>
      </c>
    </row>
    <row r="956" spans="1:5" x14ac:dyDescent="0.3">
      <c r="A956" t="s">
        <v>53</v>
      </c>
      <c r="B956" t="s">
        <v>52</v>
      </c>
      <c r="C956">
        <v>2</v>
      </c>
      <c r="D956" t="s">
        <v>56</v>
      </c>
      <c r="E956">
        <v>32.700000000000003</v>
      </c>
    </row>
    <row r="957" spans="1:5" x14ac:dyDescent="0.3">
      <c r="A957" t="s">
        <v>53</v>
      </c>
      <c r="B957" t="s">
        <v>52</v>
      </c>
      <c r="C957">
        <v>2</v>
      </c>
      <c r="D957" t="s">
        <v>57</v>
      </c>
      <c r="E957">
        <v>0.02</v>
      </c>
    </row>
    <row r="958" spans="1:5" x14ac:dyDescent="0.3">
      <c r="A958" t="s">
        <v>53</v>
      </c>
      <c r="B958" t="s">
        <v>52</v>
      </c>
      <c r="C958">
        <v>2</v>
      </c>
      <c r="D958" t="s">
        <v>58</v>
      </c>
      <c r="E958">
        <v>2940</v>
      </c>
    </row>
    <row r="959" spans="1:5" x14ac:dyDescent="0.3">
      <c r="A959" t="s">
        <v>53</v>
      </c>
      <c r="B959" t="s">
        <v>52</v>
      </c>
      <c r="C959">
        <v>2</v>
      </c>
      <c r="D959" t="s">
        <v>59</v>
      </c>
      <c r="E959">
        <v>13.2</v>
      </c>
    </row>
    <row r="960" spans="1:5" x14ac:dyDescent="0.3">
      <c r="A960" t="s">
        <v>53</v>
      </c>
      <c r="B960" t="s">
        <v>52</v>
      </c>
      <c r="C960">
        <v>2</v>
      </c>
      <c r="D960" t="s">
        <v>60</v>
      </c>
      <c r="E960">
        <v>3.01</v>
      </c>
    </row>
    <row r="961" spans="1:5" x14ac:dyDescent="0.3">
      <c r="A961" t="s">
        <v>53</v>
      </c>
      <c r="B961" t="s">
        <v>52</v>
      </c>
      <c r="C961">
        <v>2</v>
      </c>
      <c r="D961" t="s">
        <v>61</v>
      </c>
      <c r="E961">
        <v>0.22500000000000001</v>
      </c>
    </row>
    <row r="962" spans="1:5" x14ac:dyDescent="0.3">
      <c r="A962" t="s">
        <v>53</v>
      </c>
      <c r="B962" t="s">
        <v>52</v>
      </c>
      <c r="C962">
        <v>2</v>
      </c>
      <c r="D962" t="s">
        <v>62</v>
      </c>
      <c r="E962">
        <v>8950</v>
      </c>
    </row>
    <row r="963" spans="1:5" x14ac:dyDescent="0.3">
      <c r="A963" t="s">
        <v>53</v>
      </c>
      <c r="B963" t="s">
        <v>52</v>
      </c>
      <c r="C963">
        <v>2</v>
      </c>
      <c r="D963" t="s">
        <v>63</v>
      </c>
      <c r="E963">
        <v>0.89</v>
      </c>
    </row>
    <row r="964" spans="1:5" x14ac:dyDescent="0.3">
      <c r="A964" t="s">
        <v>53</v>
      </c>
      <c r="B964" t="s">
        <v>52</v>
      </c>
      <c r="C964">
        <v>2</v>
      </c>
      <c r="D964" t="s">
        <v>64</v>
      </c>
      <c r="E964">
        <v>288</v>
      </c>
    </row>
    <row r="965" spans="1:5" x14ac:dyDescent="0.3">
      <c r="A965" t="s">
        <v>53</v>
      </c>
      <c r="B965" t="s">
        <v>52</v>
      </c>
      <c r="C965">
        <v>2</v>
      </c>
      <c r="D965" t="s">
        <v>65</v>
      </c>
      <c r="E965">
        <v>5.66</v>
      </c>
    </row>
    <row r="966" spans="1:5" x14ac:dyDescent="0.3">
      <c r="A966" t="s">
        <v>53</v>
      </c>
      <c r="B966" t="s">
        <v>52</v>
      </c>
      <c r="C966">
        <v>2</v>
      </c>
      <c r="D966" t="s">
        <v>66</v>
      </c>
      <c r="E966">
        <v>3.36</v>
      </c>
    </row>
    <row r="967" spans="1:5" x14ac:dyDescent="0.3">
      <c r="A967" t="s">
        <v>53</v>
      </c>
      <c r="B967" t="s">
        <v>52</v>
      </c>
      <c r="C967">
        <v>2</v>
      </c>
      <c r="D967" t="s">
        <v>67</v>
      </c>
      <c r="E967">
        <v>1580</v>
      </c>
    </row>
    <row r="968" spans="1:5" x14ac:dyDescent="0.3">
      <c r="A968" t="s">
        <v>53</v>
      </c>
      <c r="B968" t="s">
        <v>52</v>
      </c>
      <c r="C968">
        <v>2</v>
      </c>
      <c r="D968" t="s">
        <v>68</v>
      </c>
      <c r="E968">
        <v>243</v>
      </c>
    </row>
    <row r="969" spans="1:5" x14ac:dyDescent="0.3">
      <c r="A969" t="s">
        <v>53</v>
      </c>
      <c r="B969" t="s">
        <v>52</v>
      </c>
      <c r="C969">
        <v>2</v>
      </c>
      <c r="D969" t="s">
        <v>69</v>
      </c>
      <c r="E969">
        <v>0.18</v>
      </c>
    </row>
    <row r="970" spans="1:5" x14ac:dyDescent="0.3">
      <c r="A970" t="s">
        <v>53</v>
      </c>
      <c r="B970" t="s">
        <v>52</v>
      </c>
      <c r="C970">
        <v>2</v>
      </c>
      <c r="D970" t="s">
        <v>70</v>
      </c>
      <c r="E970">
        <v>25</v>
      </c>
    </row>
    <row r="971" spans="1:5" x14ac:dyDescent="0.3">
      <c r="A971" t="s">
        <v>53</v>
      </c>
      <c r="B971" t="s">
        <v>52</v>
      </c>
      <c r="C971">
        <v>2</v>
      </c>
      <c r="D971" t="s">
        <v>71</v>
      </c>
      <c r="E971">
        <v>0.05</v>
      </c>
    </row>
    <row r="972" spans="1:5" x14ac:dyDescent="0.3">
      <c r="A972" t="s">
        <v>53</v>
      </c>
      <c r="B972" t="s">
        <v>52</v>
      </c>
      <c r="C972">
        <v>2</v>
      </c>
      <c r="D972" t="s">
        <v>72</v>
      </c>
      <c r="E972">
        <v>208</v>
      </c>
    </row>
    <row r="973" spans="1:5" x14ac:dyDescent="0.3">
      <c r="A973" t="s">
        <v>53</v>
      </c>
      <c r="B973" t="s">
        <v>52</v>
      </c>
      <c r="C973">
        <v>2</v>
      </c>
      <c r="D973" t="s">
        <v>73</v>
      </c>
      <c r="E973">
        <v>0.02</v>
      </c>
    </row>
    <row r="974" spans="1:5" x14ac:dyDescent="0.3">
      <c r="A974" t="s">
        <v>53</v>
      </c>
      <c r="B974" t="s">
        <v>52</v>
      </c>
      <c r="C974">
        <v>2</v>
      </c>
      <c r="D974" t="s">
        <v>74</v>
      </c>
      <c r="E974">
        <v>0.01</v>
      </c>
    </row>
    <row r="975" spans="1:5" x14ac:dyDescent="0.3">
      <c r="A975" t="s">
        <v>53</v>
      </c>
      <c r="B975" t="s">
        <v>52</v>
      </c>
      <c r="C975">
        <v>2</v>
      </c>
      <c r="D975" t="s">
        <v>75</v>
      </c>
      <c r="E975">
        <v>3.17</v>
      </c>
    </row>
    <row r="976" spans="1:5" x14ac:dyDescent="0.3">
      <c r="A976" t="s">
        <v>53</v>
      </c>
      <c r="B976" t="s">
        <v>52</v>
      </c>
      <c r="C976">
        <v>2</v>
      </c>
      <c r="D976" t="s">
        <v>76</v>
      </c>
      <c r="E976">
        <v>2E-3</v>
      </c>
    </row>
    <row r="977" spans="1:5" x14ac:dyDescent="0.3">
      <c r="A977" t="s">
        <v>53</v>
      </c>
      <c r="B977" t="s">
        <v>52</v>
      </c>
      <c r="C977">
        <v>2</v>
      </c>
      <c r="D977" t="s">
        <v>77</v>
      </c>
      <c r="E977">
        <v>0.1</v>
      </c>
    </row>
    <row r="978" spans="1:5" x14ac:dyDescent="0.3">
      <c r="A978" t="s">
        <v>53</v>
      </c>
      <c r="B978" t="s">
        <v>52</v>
      </c>
      <c r="C978">
        <v>2</v>
      </c>
      <c r="D978" t="s">
        <v>78</v>
      </c>
      <c r="E978">
        <v>10.4</v>
      </c>
    </row>
    <row r="979" spans="1:5" x14ac:dyDescent="0.3">
      <c r="A979" t="s">
        <v>53</v>
      </c>
      <c r="B979" t="s">
        <v>52</v>
      </c>
      <c r="C979">
        <v>2</v>
      </c>
      <c r="D979" t="s">
        <v>79</v>
      </c>
      <c r="E979">
        <v>14</v>
      </c>
    </row>
    <row r="980" spans="1:5" x14ac:dyDescent="0.3">
      <c r="A980" t="s">
        <v>53</v>
      </c>
      <c r="B980" t="s">
        <v>52</v>
      </c>
      <c r="C980">
        <v>2</v>
      </c>
      <c r="D980" t="s">
        <v>80</v>
      </c>
      <c r="E980">
        <v>0.26100000000000001</v>
      </c>
    </row>
    <row r="981" spans="1:5" x14ac:dyDescent="0.3">
      <c r="A981" t="s">
        <v>53</v>
      </c>
      <c r="B981" t="s">
        <v>52</v>
      </c>
      <c r="C981">
        <v>2</v>
      </c>
      <c r="D981" t="s">
        <v>81</v>
      </c>
      <c r="E981">
        <v>9.5</v>
      </c>
    </row>
    <row r="982" spans="1:5" x14ac:dyDescent="0.3">
      <c r="A982" t="s">
        <v>53</v>
      </c>
      <c r="B982" t="s">
        <v>52</v>
      </c>
      <c r="C982">
        <v>2</v>
      </c>
      <c r="D982" t="s">
        <v>82</v>
      </c>
      <c r="E982">
        <v>0.02</v>
      </c>
    </row>
    <row r="983" spans="1:5" x14ac:dyDescent="0.3">
      <c r="A983" t="s">
        <v>53</v>
      </c>
      <c r="B983" t="s">
        <v>52</v>
      </c>
      <c r="C983">
        <v>2</v>
      </c>
      <c r="D983" t="s">
        <v>83</v>
      </c>
      <c r="E983">
        <v>3.14</v>
      </c>
    </row>
    <row r="984" spans="1:5" x14ac:dyDescent="0.3">
      <c r="A984" t="s">
        <v>53</v>
      </c>
      <c r="B984" t="s">
        <v>52</v>
      </c>
      <c r="C984">
        <v>2</v>
      </c>
      <c r="D984" t="s">
        <v>84</v>
      </c>
      <c r="E984">
        <v>1</v>
      </c>
    </row>
    <row r="985" spans="1:5" x14ac:dyDescent="0.3">
      <c r="A985" t="s">
        <v>53</v>
      </c>
      <c r="B985" t="s">
        <v>52</v>
      </c>
      <c r="C985">
        <v>2</v>
      </c>
      <c r="D985" t="s">
        <v>85</v>
      </c>
      <c r="E985">
        <v>0.94</v>
      </c>
    </row>
    <row r="986" spans="1:5" x14ac:dyDescent="0.3">
      <c r="A986" t="s">
        <v>53</v>
      </c>
      <c r="B986" t="s">
        <v>52</v>
      </c>
      <c r="C986">
        <v>2</v>
      </c>
      <c r="D986" t="s">
        <v>86</v>
      </c>
      <c r="E986">
        <v>0.08</v>
      </c>
    </row>
    <row r="987" spans="1:5" x14ac:dyDescent="0.3">
      <c r="A987" t="s">
        <v>53</v>
      </c>
      <c r="B987" t="s">
        <v>52</v>
      </c>
      <c r="C987">
        <v>2</v>
      </c>
      <c r="D987" t="s">
        <v>87</v>
      </c>
      <c r="E987">
        <v>0.04</v>
      </c>
    </row>
    <row r="988" spans="1:5" x14ac:dyDescent="0.3">
      <c r="A988" t="s">
        <v>53</v>
      </c>
      <c r="B988" t="s">
        <v>52</v>
      </c>
      <c r="C988">
        <v>3</v>
      </c>
      <c r="D988" t="s">
        <v>54</v>
      </c>
      <c r="E988">
        <v>1860</v>
      </c>
    </row>
    <row r="989" spans="1:5" x14ac:dyDescent="0.3">
      <c r="A989" t="s">
        <v>53</v>
      </c>
      <c r="B989" t="s">
        <v>52</v>
      </c>
      <c r="C989">
        <v>3</v>
      </c>
      <c r="D989" t="s">
        <v>55</v>
      </c>
      <c r="E989">
        <v>5</v>
      </c>
    </row>
    <row r="990" spans="1:5" x14ac:dyDescent="0.3">
      <c r="A990" t="s">
        <v>53</v>
      </c>
      <c r="B990" t="s">
        <v>52</v>
      </c>
      <c r="C990">
        <v>3</v>
      </c>
      <c r="D990" t="s">
        <v>56</v>
      </c>
      <c r="E990">
        <v>33.1</v>
      </c>
    </row>
    <row r="991" spans="1:5" x14ac:dyDescent="0.3">
      <c r="A991" t="s">
        <v>53</v>
      </c>
      <c r="B991" t="s">
        <v>52</v>
      </c>
      <c r="C991">
        <v>3</v>
      </c>
      <c r="D991" t="s">
        <v>57</v>
      </c>
      <c r="E991">
        <v>2.1000000000000001E-2</v>
      </c>
    </row>
    <row r="992" spans="1:5" x14ac:dyDescent="0.3">
      <c r="A992" t="s">
        <v>53</v>
      </c>
      <c r="B992" t="s">
        <v>52</v>
      </c>
      <c r="C992">
        <v>3</v>
      </c>
      <c r="D992" t="s">
        <v>58</v>
      </c>
      <c r="E992">
        <v>3020</v>
      </c>
    </row>
    <row r="993" spans="1:5" x14ac:dyDescent="0.3">
      <c r="A993" t="s">
        <v>53</v>
      </c>
      <c r="B993" t="s">
        <v>52</v>
      </c>
      <c r="C993">
        <v>3</v>
      </c>
      <c r="D993" t="s">
        <v>59</v>
      </c>
      <c r="E993">
        <v>26.6</v>
      </c>
    </row>
    <row r="994" spans="1:5" x14ac:dyDescent="0.3">
      <c r="A994" t="s">
        <v>53</v>
      </c>
      <c r="B994" t="s">
        <v>52</v>
      </c>
      <c r="C994">
        <v>3</v>
      </c>
      <c r="D994" t="s">
        <v>60</v>
      </c>
      <c r="E994">
        <v>2.81</v>
      </c>
    </row>
    <row r="995" spans="1:5" x14ac:dyDescent="0.3">
      <c r="A995" t="s">
        <v>53</v>
      </c>
      <c r="B995" t="s">
        <v>52</v>
      </c>
      <c r="C995">
        <v>3</v>
      </c>
      <c r="D995" t="s">
        <v>61</v>
      </c>
      <c r="E995">
        <v>0.20200000000000001</v>
      </c>
    </row>
    <row r="996" spans="1:5" x14ac:dyDescent="0.3">
      <c r="A996" t="s">
        <v>53</v>
      </c>
      <c r="B996" t="s">
        <v>52</v>
      </c>
      <c r="C996">
        <v>3</v>
      </c>
      <c r="D996" t="s">
        <v>62</v>
      </c>
      <c r="E996">
        <v>8100</v>
      </c>
    </row>
    <row r="997" spans="1:5" x14ac:dyDescent="0.3">
      <c r="A997" t="s">
        <v>53</v>
      </c>
      <c r="B997" t="s">
        <v>52</v>
      </c>
      <c r="C997">
        <v>3</v>
      </c>
      <c r="D997" t="s">
        <v>63</v>
      </c>
      <c r="E997">
        <v>0.98</v>
      </c>
    </row>
    <row r="998" spans="1:5" x14ac:dyDescent="0.3">
      <c r="A998" t="s">
        <v>53</v>
      </c>
      <c r="B998" t="s">
        <v>52</v>
      </c>
      <c r="C998">
        <v>3</v>
      </c>
      <c r="D998" t="s">
        <v>64</v>
      </c>
      <c r="E998">
        <v>307</v>
      </c>
    </row>
    <row r="999" spans="1:5" x14ac:dyDescent="0.3">
      <c r="A999" t="s">
        <v>53</v>
      </c>
      <c r="B999" t="s">
        <v>52</v>
      </c>
      <c r="C999">
        <v>3</v>
      </c>
      <c r="D999" t="s">
        <v>65</v>
      </c>
      <c r="E999">
        <v>12</v>
      </c>
    </row>
    <row r="1000" spans="1:5" x14ac:dyDescent="0.3">
      <c r="A1000" t="s">
        <v>53</v>
      </c>
      <c r="B1000" t="s">
        <v>52</v>
      </c>
      <c r="C1000">
        <v>3</v>
      </c>
      <c r="D1000" t="s">
        <v>66</v>
      </c>
      <c r="E1000">
        <v>3.32</v>
      </c>
    </row>
    <row r="1001" spans="1:5" x14ac:dyDescent="0.3">
      <c r="A1001" t="s">
        <v>53</v>
      </c>
      <c r="B1001" t="s">
        <v>52</v>
      </c>
      <c r="C1001">
        <v>3</v>
      </c>
      <c r="D1001" t="s">
        <v>67</v>
      </c>
      <c r="E1001">
        <v>1750</v>
      </c>
    </row>
    <row r="1002" spans="1:5" x14ac:dyDescent="0.3">
      <c r="A1002" t="s">
        <v>53</v>
      </c>
      <c r="B1002" t="s">
        <v>52</v>
      </c>
      <c r="C1002">
        <v>3</v>
      </c>
      <c r="D1002" t="s">
        <v>68</v>
      </c>
      <c r="E1002">
        <v>291</v>
      </c>
    </row>
    <row r="1003" spans="1:5" x14ac:dyDescent="0.3">
      <c r="A1003" t="s">
        <v>53</v>
      </c>
      <c r="B1003" t="s">
        <v>52</v>
      </c>
      <c r="C1003">
        <v>3</v>
      </c>
      <c r="D1003" t="s">
        <v>69</v>
      </c>
      <c r="E1003">
        <v>0.14000000000000001</v>
      </c>
    </row>
    <row r="1004" spans="1:5" x14ac:dyDescent="0.3">
      <c r="A1004" t="s">
        <v>53</v>
      </c>
      <c r="B1004" t="s">
        <v>52</v>
      </c>
      <c r="C1004">
        <v>3</v>
      </c>
      <c r="D1004" t="s">
        <v>70</v>
      </c>
      <c r="E1004">
        <v>27</v>
      </c>
    </row>
    <row r="1005" spans="1:5" x14ac:dyDescent="0.3">
      <c r="A1005" t="s">
        <v>53</v>
      </c>
      <c r="B1005" t="s">
        <v>52</v>
      </c>
      <c r="C1005">
        <v>3</v>
      </c>
      <c r="D1005" t="s">
        <v>71</v>
      </c>
      <c r="E1005">
        <v>0.05</v>
      </c>
    </row>
    <row r="1006" spans="1:5" x14ac:dyDescent="0.3">
      <c r="A1006" t="s">
        <v>53</v>
      </c>
      <c r="B1006" t="s">
        <v>52</v>
      </c>
      <c r="C1006">
        <v>3</v>
      </c>
      <c r="D1006" t="s">
        <v>72</v>
      </c>
      <c r="E1006">
        <v>241</v>
      </c>
    </row>
    <row r="1007" spans="1:5" x14ac:dyDescent="0.3">
      <c r="A1007" t="s">
        <v>53</v>
      </c>
      <c r="B1007" t="s">
        <v>52</v>
      </c>
      <c r="C1007">
        <v>3</v>
      </c>
      <c r="D1007" t="s">
        <v>73</v>
      </c>
      <c r="E1007">
        <v>0.02</v>
      </c>
    </row>
    <row r="1008" spans="1:5" x14ac:dyDescent="0.3">
      <c r="A1008" t="s">
        <v>53</v>
      </c>
      <c r="B1008" t="s">
        <v>52</v>
      </c>
      <c r="C1008">
        <v>3</v>
      </c>
      <c r="D1008" t="s">
        <v>74</v>
      </c>
      <c r="E1008">
        <v>0.01</v>
      </c>
    </row>
    <row r="1009" spans="1:5" x14ac:dyDescent="0.3">
      <c r="A1009" t="s">
        <v>53</v>
      </c>
      <c r="B1009" t="s">
        <v>52</v>
      </c>
      <c r="C1009">
        <v>3</v>
      </c>
      <c r="D1009" t="s">
        <v>75</v>
      </c>
      <c r="E1009">
        <v>3.22</v>
      </c>
    </row>
    <row r="1010" spans="1:5" x14ac:dyDescent="0.3">
      <c r="A1010" t="s">
        <v>53</v>
      </c>
      <c r="B1010" t="s">
        <v>52</v>
      </c>
      <c r="C1010">
        <v>3</v>
      </c>
      <c r="D1010" t="s">
        <v>76</v>
      </c>
      <c r="E1010">
        <v>2E-3</v>
      </c>
    </row>
    <row r="1011" spans="1:5" x14ac:dyDescent="0.3">
      <c r="A1011" t="s">
        <v>53</v>
      </c>
      <c r="B1011" t="s">
        <v>52</v>
      </c>
      <c r="C1011">
        <v>3</v>
      </c>
      <c r="D1011" t="s">
        <v>77</v>
      </c>
      <c r="E1011">
        <v>0.1</v>
      </c>
    </row>
    <row r="1012" spans="1:5" x14ac:dyDescent="0.3">
      <c r="A1012" t="s">
        <v>53</v>
      </c>
      <c r="B1012" t="s">
        <v>52</v>
      </c>
      <c r="C1012">
        <v>3</v>
      </c>
      <c r="D1012" t="s">
        <v>78</v>
      </c>
      <c r="E1012">
        <v>10.8</v>
      </c>
    </row>
    <row r="1013" spans="1:5" x14ac:dyDescent="0.3">
      <c r="A1013" t="s">
        <v>53</v>
      </c>
      <c r="B1013" t="s">
        <v>52</v>
      </c>
      <c r="C1013">
        <v>3</v>
      </c>
      <c r="D1013" t="s">
        <v>79</v>
      </c>
      <c r="E1013">
        <v>11</v>
      </c>
    </row>
    <row r="1014" spans="1:5" x14ac:dyDescent="0.3">
      <c r="A1014" t="s">
        <v>53</v>
      </c>
      <c r="B1014" t="s">
        <v>52</v>
      </c>
      <c r="C1014">
        <v>3</v>
      </c>
      <c r="D1014" t="s">
        <v>80</v>
      </c>
      <c r="E1014">
        <v>0.26200000000000001</v>
      </c>
    </row>
    <row r="1015" spans="1:5" x14ac:dyDescent="0.3">
      <c r="A1015" t="s">
        <v>53</v>
      </c>
      <c r="B1015" t="s">
        <v>52</v>
      </c>
      <c r="C1015">
        <v>3</v>
      </c>
      <c r="D1015" t="s">
        <v>81</v>
      </c>
      <c r="E1015">
        <v>8.1</v>
      </c>
    </row>
    <row r="1016" spans="1:5" x14ac:dyDescent="0.3">
      <c r="A1016" t="s">
        <v>53</v>
      </c>
      <c r="B1016" t="s">
        <v>52</v>
      </c>
      <c r="C1016">
        <v>3</v>
      </c>
      <c r="D1016" t="s">
        <v>82</v>
      </c>
      <c r="E1016">
        <v>0.02</v>
      </c>
    </row>
    <row r="1017" spans="1:5" x14ac:dyDescent="0.3">
      <c r="A1017" t="s">
        <v>53</v>
      </c>
      <c r="B1017" t="s">
        <v>52</v>
      </c>
      <c r="C1017">
        <v>3</v>
      </c>
      <c r="D1017" t="s">
        <v>83</v>
      </c>
      <c r="E1017">
        <v>3.24</v>
      </c>
    </row>
    <row r="1018" spans="1:5" x14ac:dyDescent="0.3">
      <c r="A1018" t="s">
        <v>53</v>
      </c>
      <c r="B1018" t="s">
        <v>52</v>
      </c>
      <c r="C1018">
        <v>3</v>
      </c>
      <c r="D1018" t="s">
        <v>84</v>
      </c>
      <c r="E1018">
        <v>0.8</v>
      </c>
    </row>
    <row r="1019" spans="1:5" x14ac:dyDescent="0.3">
      <c r="A1019" t="s">
        <v>53</v>
      </c>
      <c r="B1019" t="s">
        <v>52</v>
      </c>
      <c r="C1019">
        <v>3</v>
      </c>
      <c r="D1019" t="s">
        <v>85</v>
      </c>
      <c r="E1019">
        <v>0.93</v>
      </c>
    </row>
    <row r="1020" spans="1:5" x14ac:dyDescent="0.3">
      <c r="A1020" t="s">
        <v>53</v>
      </c>
      <c r="B1020" t="s">
        <v>52</v>
      </c>
      <c r="C1020">
        <v>3</v>
      </c>
      <c r="D1020" t="s">
        <v>86</v>
      </c>
      <c r="E1020">
        <v>0.16</v>
      </c>
    </row>
    <row r="1021" spans="1:5" x14ac:dyDescent="0.3">
      <c r="A1021" t="s">
        <v>53</v>
      </c>
      <c r="B1021" t="s">
        <v>52</v>
      </c>
      <c r="C1021">
        <v>3</v>
      </c>
      <c r="D1021" t="s">
        <v>87</v>
      </c>
      <c r="E1021">
        <v>0.03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6125C-E90D-4312-B17A-C9148CA184AF}">
  <dimension ref="A1:L72"/>
  <sheetViews>
    <sheetView tabSelected="1" zoomScale="80" zoomScaleNormal="80" workbookViewId="0">
      <selection activeCell="K26" sqref="K26"/>
    </sheetView>
  </sheetViews>
  <sheetFormatPr defaultRowHeight="14.4" x14ac:dyDescent="0.3"/>
  <cols>
    <col min="2" max="2" width="18.77734375" bestFit="1" customWidth="1"/>
    <col min="3" max="3" width="13" bestFit="1" customWidth="1"/>
    <col min="4" max="4" width="16.88671875" bestFit="1" customWidth="1"/>
    <col min="5" max="5" width="19.6640625" bestFit="1" customWidth="1"/>
    <col min="6" max="6" width="13.21875" bestFit="1" customWidth="1"/>
    <col min="7" max="7" width="11.21875" bestFit="1" customWidth="1"/>
    <col min="8" max="8" width="17.21875" bestFit="1" customWidth="1"/>
    <col min="9" max="12" width="12" bestFit="1" customWidth="1"/>
  </cols>
  <sheetData>
    <row r="1" spans="1:12" s="2" customFormat="1" x14ac:dyDescent="0.3">
      <c r="A1" s="2" t="s">
        <v>22</v>
      </c>
      <c r="B1" s="2" t="s">
        <v>23</v>
      </c>
      <c r="C1" s="2" t="s">
        <v>24</v>
      </c>
      <c r="D1" s="2" t="s">
        <v>134</v>
      </c>
      <c r="E1" s="2" t="s">
        <v>89</v>
      </c>
      <c r="F1" s="2" t="s">
        <v>90</v>
      </c>
      <c r="G1" s="2" t="s">
        <v>91</v>
      </c>
      <c r="H1" s="2" t="s">
        <v>135</v>
      </c>
      <c r="I1" s="2" t="s">
        <v>92</v>
      </c>
      <c r="J1" s="2" t="s">
        <v>93</v>
      </c>
      <c r="K1" s="2" t="s">
        <v>94</v>
      </c>
      <c r="L1" s="2" t="s">
        <v>95</v>
      </c>
    </row>
    <row r="2" spans="1:12" x14ac:dyDescent="0.3">
      <c r="A2" t="s">
        <v>136</v>
      </c>
      <c r="B2" t="s">
        <v>130</v>
      </c>
      <c r="C2">
        <v>1</v>
      </c>
      <c r="D2">
        <v>17.399999999999999</v>
      </c>
      <c r="E2">
        <v>0.4</v>
      </c>
      <c r="F2">
        <v>16.600000000000001</v>
      </c>
      <c r="G2">
        <v>54.8</v>
      </c>
      <c r="H2">
        <v>5620</v>
      </c>
      <c r="I2">
        <v>3.0960850000000002E-3</v>
      </c>
      <c r="J2" s="5">
        <v>7.1199999999999996E-5</v>
      </c>
      <c r="K2">
        <v>2.9537370000000001E-3</v>
      </c>
      <c r="L2">
        <v>9.7508899999999999E-3</v>
      </c>
    </row>
    <row r="3" spans="1:12" x14ac:dyDescent="0.3">
      <c r="A3" t="s">
        <v>136</v>
      </c>
      <c r="B3" t="s">
        <v>130</v>
      </c>
      <c r="C3">
        <v>2</v>
      </c>
      <c r="D3">
        <v>19.399999999999999</v>
      </c>
      <c r="E3">
        <v>0.45</v>
      </c>
      <c r="F3">
        <v>18.899999999999999</v>
      </c>
      <c r="G3">
        <v>60.3</v>
      </c>
      <c r="H3">
        <v>6270</v>
      </c>
      <c r="I3">
        <v>3.0940989999999999E-3</v>
      </c>
      <c r="J3" s="5">
        <v>7.1799999999999997E-5</v>
      </c>
      <c r="K3">
        <v>3.0143539999999999E-3</v>
      </c>
      <c r="L3">
        <v>9.6172250000000001E-3</v>
      </c>
    </row>
    <row r="4" spans="1:12" x14ac:dyDescent="0.3">
      <c r="A4" t="s">
        <v>136</v>
      </c>
      <c r="B4" t="s">
        <v>130</v>
      </c>
      <c r="C4">
        <v>3</v>
      </c>
      <c r="D4">
        <v>19.3</v>
      </c>
      <c r="E4">
        <v>0.39</v>
      </c>
      <c r="F4">
        <v>18.8</v>
      </c>
      <c r="G4">
        <v>60.5</v>
      </c>
      <c r="H4">
        <v>6760</v>
      </c>
      <c r="I4">
        <v>2.8550300000000002E-3</v>
      </c>
      <c r="J4" s="5">
        <v>5.77E-5</v>
      </c>
      <c r="K4">
        <v>2.7810650000000001E-3</v>
      </c>
      <c r="L4">
        <v>8.9497039999999993E-3</v>
      </c>
    </row>
    <row r="5" spans="1:12" x14ac:dyDescent="0.3">
      <c r="A5" t="s">
        <v>133</v>
      </c>
      <c r="B5" t="s">
        <v>130</v>
      </c>
      <c r="C5">
        <v>1</v>
      </c>
      <c r="D5">
        <v>21.4</v>
      </c>
      <c r="E5">
        <v>0.47</v>
      </c>
      <c r="F5">
        <v>18.7</v>
      </c>
      <c r="G5">
        <v>62.7</v>
      </c>
      <c r="H5">
        <v>6720</v>
      </c>
      <c r="I5">
        <v>3.1845240000000002E-3</v>
      </c>
      <c r="J5" s="5">
        <v>6.9900000000000005E-5</v>
      </c>
      <c r="K5">
        <v>2.7827379999999999E-3</v>
      </c>
      <c r="L5">
        <v>9.3303569999999992E-3</v>
      </c>
    </row>
    <row r="6" spans="1:12" x14ac:dyDescent="0.3">
      <c r="A6" t="s">
        <v>133</v>
      </c>
      <c r="B6" t="s">
        <v>130</v>
      </c>
      <c r="C6">
        <v>2</v>
      </c>
      <c r="D6">
        <v>21</v>
      </c>
      <c r="E6">
        <v>0.53</v>
      </c>
      <c r="F6">
        <v>18.399999999999999</v>
      </c>
      <c r="G6">
        <v>62</v>
      </c>
      <c r="H6">
        <v>6280</v>
      </c>
      <c r="I6">
        <v>3.3439490000000001E-3</v>
      </c>
      <c r="J6" s="5">
        <v>8.4400000000000005E-5</v>
      </c>
      <c r="K6">
        <v>2.9299360000000002E-3</v>
      </c>
      <c r="L6">
        <v>9.8726109999999999E-3</v>
      </c>
    </row>
    <row r="7" spans="1:12" x14ac:dyDescent="0.3">
      <c r="A7" t="s">
        <v>133</v>
      </c>
      <c r="B7" t="s">
        <v>130</v>
      </c>
      <c r="C7">
        <v>3</v>
      </c>
      <c r="D7">
        <v>18</v>
      </c>
      <c r="E7">
        <v>0.37</v>
      </c>
      <c r="F7">
        <v>13.7</v>
      </c>
      <c r="G7">
        <v>47.4</v>
      </c>
      <c r="H7">
        <v>5280</v>
      </c>
      <c r="I7">
        <v>3.4090909999999999E-3</v>
      </c>
      <c r="J7" s="5">
        <v>7.0099999999999996E-5</v>
      </c>
      <c r="K7">
        <v>2.594697E-3</v>
      </c>
      <c r="L7">
        <v>8.9772729999999992E-3</v>
      </c>
    </row>
    <row r="8" spans="1:12" x14ac:dyDescent="0.3">
      <c r="A8" t="s">
        <v>133</v>
      </c>
      <c r="B8" t="s">
        <v>129</v>
      </c>
      <c r="C8">
        <v>1</v>
      </c>
      <c r="D8">
        <v>6.4</v>
      </c>
      <c r="E8">
        <v>0.23</v>
      </c>
      <c r="F8">
        <v>4</v>
      </c>
      <c r="G8">
        <v>11.9</v>
      </c>
      <c r="H8">
        <v>735</v>
      </c>
      <c r="I8">
        <v>8.7074830000000002E-3</v>
      </c>
      <c r="J8">
        <v>3.1292499999999998E-4</v>
      </c>
      <c r="K8">
        <v>5.4421770000000003E-3</v>
      </c>
      <c r="L8">
        <v>1.6190475999999999E-2</v>
      </c>
    </row>
    <row r="9" spans="1:12" x14ac:dyDescent="0.3">
      <c r="A9" t="s">
        <v>133</v>
      </c>
      <c r="B9" t="s">
        <v>129</v>
      </c>
      <c r="C9">
        <v>2</v>
      </c>
      <c r="D9">
        <v>10.5</v>
      </c>
      <c r="E9">
        <v>0.3</v>
      </c>
      <c r="F9">
        <v>8.6999999999999993</v>
      </c>
      <c r="G9">
        <v>25.3</v>
      </c>
      <c r="H9">
        <v>1890</v>
      </c>
      <c r="I9">
        <v>5.5555559999999997E-3</v>
      </c>
      <c r="J9">
        <v>1.5872999999999999E-4</v>
      </c>
      <c r="K9">
        <v>4.6031750000000001E-3</v>
      </c>
      <c r="L9">
        <v>1.3386243000000001E-2</v>
      </c>
    </row>
    <row r="10" spans="1:12" x14ac:dyDescent="0.3">
      <c r="A10" t="s">
        <v>133</v>
      </c>
      <c r="B10" t="s">
        <v>129</v>
      </c>
      <c r="C10">
        <v>3</v>
      </c>
      <c r="D10">
        <v>10.6</v>
      </c>
      <c r="E10">
        <v>0.34</v>
      </c>
      <c r="F10">
        <v>8</v>
      </c>
      <c r="G10">
        <v>28.2</v>
      </c>
      <c r="H10">
        <v>2180</v>
      </c>
      <c r="I10">
        <v>4.8623850000000003E-3</v>
      </c>
      <c r="J10">
        <v>1.5596300000000001E-4</v>
      </c>
      <c r="K10">
        <v>3.669725E-3</v>
      </c>
      <c r="L10">
        <v>1.2935779999999999E-2</v>
      </c>
    </row>
    <row r="11" spans="1:12" x14ac:dyDescent="0.3">
      <c r="A11" t="s">
        <v>136</v>
      </c>
      <c r="B11" t="s">
        <v>129</v>
      </c>
      <c r="C11">
        <v>1</v>
      </c>
      <c r="D11">
        <v>7.3</v>
      </c>
      <c r="E11">
        <v>0.31</v>
      </c>
      <c r="F11">
        <v>5.6</v>
      </c>
      <c r="G11">
        <v>16.5</v>
      </c>
      <c r="H11">
        <v>1160</v>
      </c>
      <c r="I11">
        <v>6.2931030000000004E-3</v>
      </c>
      <c r="J11">
        <v>2.6724099999999998E-4</v>
      </c>
      <c r="K11">
        <v>4.827586E-3</v>
      </c>
      <c r="L11">
        <v>1.4224138000000001E-2</v>
      </c>
    </row>
    <row r="12" spans="1:12" x14ac:dyDescent="0.3">
      <c r="A12" t="s">
        <v>136</v>
      </c>
      <c r="B12" t="s">
        <v>129</v>
      </c>
      <c r="C12">
        <v>2</v>
      </c>
      <c r="D12">
        <v>8.6999999999999993</v>
      </c>
      <c r="E12">
        <v>0.31</v>
      </c>
      <c r="F12">
        <v>6.7</v>
      </c>
      <c r="G12">
        <v>18.5</v>
      </c>
      <c r="H12">
        <v>1760</v>
      </c>
      <c r="I12">
        <v>4.943182E-3</v>
      </c>
      <c r="J12">
        <v>1.76136E-4</v>
      </c>
      <c r="K12">
        <v>3.806818E-3</v>
      </c>
      <c r="L12">
        <v>1.0511364E-2</v>
      </c>
    </row>
    <row r="13" spans="1:12" x14ac:dyDescent="0.3">
      <c r="A13" t="s">
        <v>136</v>
      </c>
      <c r="B13" t="s">
        <v>129</v>
      </c>
      <c r="C13">
        <v>3</v>
      </c>
      <c r="D13">
        <v>8.4</v>
      </c>
      <c r="E13">
        <v>0.28999999999999998</v>
      </c>
      <c r="F13">
        <v>5.8</v>
      </c>
      <c r="G13">
        <v>18.600000000000001</v>
      </c>
      <c r="H13">
        <v>1400</v>
      </c>
      <c r="I13">
        <v>6.0000000000000001E-3</v>
      </c>
      <c r="J13">
        <v>2.0714299999999999E-4</v>
      </c>
      <c r="K13">
        <v>4.1428569999999998E-3</v>
      </c>
      <c r="L13">
        <v>1.3285714000000001E-2</v>
      </c>
    </row>
    <row r="14" spans="1:12" x14ac:dyDescent="0.3">
      <c r="A14" t="s">
        <v>136</v>
      </c>
      <c r="B14" t="s">
        <v>131</v>
      </c>
      <c r="C14">
        <v>1</v>
      </c>
      <c r="D14">
        <v>5</v>
      </c>
      <c r="E14">
        <v>0.13</v>
      </c>
      <c r="F14">
        <v>3.6</v>
      </c>
      <c r="G14">
        <v>11.7</v>
      </c>
      <c r="H14">
        <v>1230</v>
      </c>
      <c r="I14">
        <v>4.0650410000000001E-3</v>
      </c>
      <c r="J14">
        <v>1.05691E-4</v>
      </c>
      <c r="K14">
        <v>2.9268290000000001E-3</v>
      </c>
      <c r="L14">
        <v>9.5121949999999993E-3</v>
      </c>
    </row>
    <row r="15" spans="1:12" x14ac:dyDescent="0.3">
      <c r="A15" t="s">
        <v>136</v>
      </c>
      <c r="B15" t="s">
        <v>131</v>
      </c>
      <c r="C15">
        <v>2</v>
      </c>
      <c r="D15">
        <v>11.3</v>
      </c>
      <c r="E15">
        <v>0.35</v>
      </c>
      <c r="F15">
        <v>10.6</v>
      </c>
      <c r="G15">
        <v>32.5</v>
      </c>
      <c r="H15">
        <v>3350</v>
      </c>
      <c r="I15">
        <v>3.3731339999999999E-3</v>
      </c>
      <c r="J15">
        <v>1.04478E-4</v>
      </c>
      <c r="K15">
        <v>3.164179E-3</v>
      </c>
      <c r="L15">
        <v>9.7014930000000003E-3</v>
      </c>
    </row>
    <row r="16" spans="1:12" x14ac:dyDescent="0.3">
      <c r="A16" t="s">
        <v>136</v>
      </c>
      <c r="B16" t="s">
        <v>131</v>
      </c>
      <c r="C16">
        <v>3</v>
      </c>
      <c r="D16">
        <v>10.6</v>
      </c>
      <c r="E16">
        <v>0.21</v>
      </c>
      <c r="F16">
        <v>8</v>
      </c>
      <c r="G16">
        <v>29.4</v>
      </c>
      <c r="H16">
        <v>3000</v>
      </c>
      <c r="I16">
        <v>3.533333E-3</v>
      </c>
      <c r="J16">
        <v>6.9999999999999994E-5</v>
      </c>
      <c r="K16">
        <v>2.6666670000000002E-3</v>
      </c>
      <c r="L16">
        <v>9.7999999999999997E-3</v>
      </c>
    </row>
    <row r="17" spans="1:12" x14ac:dyDescent="0.3">
      <c r="A17" t="s">
        <v>133</v>
      </c>
      <c r="B17" t="s">
        <v>131</v>
      </c>
      <c r="C17">
        <v>1</v>
      </c>
      <c r="D17">
        <v>20.100000000000001</v>
      </c>
      <c r="E17">
        <v>0.43</v>
      </c>
      <c r="F17">
        <v>18.3</v>
      </c>
      <c r="G17">
        <v>60.4</v>
      </c>
      <c r="H17">
        <v>6730</v>
      </c>
      <c r="I17">
        <v>2.9866269999999999E-3</v>
      </c>
      <c r="J17" s="5">
        <v>6.3899999999999995E-5</v>
      </c>
      <c r="K17">
        <v>2.7191680000000001E-3</v>
      </c>
      <c r="L17">
        <v>8.9747400000000001E-3</v>
      </c>
    </row>
    <row r="18" spans="1:12" x14ac:dyDescent="0.3">
      <c r="A18" t="s">
        <v>133</v>
      </c>
      <c r="B18" t="s">
        <v>131</v>
      </c>
      <c r="C18">
        <v>2</v>
      </c>
      <c r="D18">
        <v>21.3</v>
      </c>
      <c r="E18">
        <v>0.47</v>
      </c>
      <c r="F18">
        <v>19</v>
      </c>
      <c r="G18">
        <v>60.2</v>
      </c>
      <c r="H18">
        <v>6720</v>
      </c>
      <c r="I18">
        <v>3.1696430000000002E-3</v>
      </c>
      <c r="J18" s="5">
        <v>6.9900000000000005E-5</v>
      </c>
      <c r="K18">
        <v>2.8273809999999999E-3</v>
      </c>
      <c r="L18">
        <v>8.9583330000000006E-3</v>
      </c>
    </row>
    <row r="19" spans="1:12" x14ac:dyDescent="0.3">
      <c r="A19" t="s">
        <v>133</v>
      </c>
      <c r="B19" t="s">
        <v>131</v>
      </c>
      <c r="C19">
        <v>3</v>
      </c>
      <c r="D19">
        <v>21.5</v>
      </c>
      <c r="E19">
        <v>0.51</v>
      </c>
      <c r="F19">
        <v>19.3</v>
      </c>
      <c r="G19">
        <v>62.2</v>
      </c>
      <c r="H19">
        <v>7360</v>
      </c>
      <c r="I19">
        <v>2.921196E-3</v>
      </c>
      <c r="J19" s="5">
        <v>6.9300000000000004E-5</v>
      </c>
      <c r="K19">
        <v>2.622283E-3</v>
      </c>
      <c r="L19">
        <v>8.4510869999999995E-3</v>
      </c>
    </row>
    <row r="20" spans="1:12" x14ac:dyDescent="0.3">
      <c r="A20" t="s">
        <v>53</v>
      </c>
      <c r="B20" t="s">
        <v>28</v>
      </c>
      <c r="C20">
        <v>1</v>
      </c>
      <c r="D20">
        <v>7.2</v>
      </c>
      <c r="E20">
        <v>0.23</v>
      </c>
      <c r="F20">
        <v>4.9000000000000004</v>
      </c>
      <c r="G20">
        <v>14.9</v>
      </c>
      <c r="H20">
        <v>1270</v>
      </c>
      <c r="I20">
        <v>5.6692909999999999E-3</v>
      </c>
      <c r="J20">
        <v>1.8110199999999999E-4</v>
      </c>
      <c r="K20">
        <v>3.8582680000000002E-3</v>
      </c>
      <c r="L20">
        <v>1.1732283E-2</v>
      </c>
    </row>
    <row r="21" spans="1:12" x14ac:dyDescent="0.3">
      <c r="A21" t="s">
        <v>53</v>
      </c>
      <c r="B21" t="s">
        <v>28</v>
      </c>
      <c r="C21">
        <v>2</v>
      </c>
      <c r="D21">
        <v>7.2</v>
      </c>
      <c r="E21">
        <v>0.19</v>
      </c>
      <c r="F21">
        <v>4.5</v>
      </c>
      <c r="G21">
        <v>14.4</v>
      </c>
      <c r="H21">
        <v>1290</v>
      </c>
      <c r="I21">
        <v>5.5813950000000003E-3</v>
      </c>
      <c r="J21">
        <v>1.4728699999999999E-4</v>
      </c>
      <c r="K21">
        <v>3.488372E-3</v>
      </c>
      <c r="L21">
        <v>1.1162791E-2</v>
      </c>
    </row>
    <row r="22" spans="1:12" x14ac:dyDescent="0.3">
      <c r="A22" t="s">
        <v>53</v>
      </c>
      <c r="B22" t="s">
        <v>28</v>
      </c>
      <c r="C22">
        <v>3</v>
      </c>
      <c r="D22">
        <v>7.4</v>
      </c>
      <c r="E22">
        <v>0.26</v>
      </c>
      <c r="F22">
        <v>4.7</v>
      </c>
      <c r="G22">
        <v>14.2</v>
      </c>
      <c r="H22">
        <v>1060</v>
      </c>
      <c r="I22">
        <v>6.9811320000000001E-3</v>
      </c>
      <c r="J22">
        <v>2.45283E-4</v>
      </c>
      <c r="K22">
        <v>4.4339619999999996E-3</v>
      </c>
      <c r="L22">
        <v>1.3396226000000001E-2</v>
      </c>
    </row>
    <row r="23" spans="1:12" x14ac:dyDescent="0.3">
      <c r="A23" t="s">
        <v>88</v>
      </c>
      <c r="B23" t="s">
        <v>51</v>
      </c>
      <c r="C23">
        <v>1</v>
      </c>
      <c r="D23">
        <v>2.2999999999999998</v>
      </c>
      <c r="E23">
        <v>0.04</v>
      </c>
      <c r="F23">
        <v>1.4</v>
      </c>
      <c r="G23">
        <v>5.2</v>
      </c>
      <c r="H23">
        <v>738</v>
      </c>
      <c r="I23">
        <v>3.1165310000000001E-3</v>
      </c>
      <c r="J23" s="5">
        <v>5.4200000000000003E-5</v>
      </c>
      <c r="K23">
        <v>1.897019E-3</v>
      </c>
      <c r="L23">
        <v>7.0460699999999998E-3</v>
      </c>
    </row>
    <row r="24" spans="1:12" x14ac:dyDescent="0.3">
      <c r="A24" t="s">
        <v>88</v>
      </c>
      <c r="B24" t="s">
        <v>51</v>
      </c>
      <c r="C24">
        <v>2</v>
      </c>
      <c r="D24">
        <v>2.8</v>
      </c>
      <c r="E24">
        <v>0.06</v>
      </c>
      <c r="F24">
        <v>1.4</v>
      </c>
      <c r="G24">
        <v>6.5</v>
      </c>
      <c r="H24">
        <v>671</v>
      </c>
      <c r="I24">
        <v>4.1728759999999998E-3</v>
      </c>
      <c r="J24" s="5">
        <v>8.9400000000000005E-5</v>
      </c>
      <c r="K24">
        <v>2.0864379999999999E-3</v>
      </c>
      <c r="L24">
        <v>9.6870340000000006E-3</v>
      </c>
    </row>
    <row r="25" spans="1:12" x14ac:dyDescent="0.3">
      <c r="A25" t="s">
        <v>88</v>
      </c>
      <c r="B25" t="s">
        <v>51</v>
      </c>
      <c r="C25">
        <v>3</v>
      </c>
      <c r="D25">
        <v>2.8</v>
      </c>
      <c r="E25">
        <v>0.06</v>
      </c>
      <c r="F25">
        <v>1.7</v>
      </c>
      <c r="G25">
        <v>7.2</v>
      </c>
      <c r="H25">
        <v>763</v>
      </c>
      <c r="I25">
        <v>3.669725E-3</v>
      </c>
      <c r="J25" s="5">
        <v>7.86E-5</v>
      </c>
      <c r="K25">
        <v>2.2280469999999999E-3</v>
      </c>
      <c r="L25">
        <v>9.436435E-3</v>
      </c>
    </row>
    <row r="26" spans="1:12" x14ac:dyDescent="0.3">
      <c r="A26" t="s">
        <v>53</v>
      </c>
      <c r="B26" t="s">
        <v>51</v>
      </c>
      <c r="C26">
        <v>1</v>
      </c>
      <c r="D26">
        <v>3.9</v>
      </c>
      <c r="E26">
        <v>0.05</v>
      </c>
      <c r="F26">
        <v>2.2999999999999998</v>
      </c>
      <c r="G26">
        <v>5.9</v>
      </c>
      <c r="H26">
        <v>691</v>
      </c>
      <c r="I26">
        <v>5.6439940000000003E-3</v>
      </c>
      <c r="J26" s="5">
        <v>7.2399999999999998E-5</v>
      </c>
      <c r="K26">
        <v>3.3285089999999999E-3</v>
      </c>
      <c r="L26">
        <v>8.5383500000000001E-3</v>
      </c>
    </row>
    <row r="27" spans="1:12" x14ac:dyDescent="0.3">
      <c r="A27" t="s">
        <v>53</v>
      </c>
      <c r="B27" t="s">
        <v>51</v>
      </c>
      <c r="C27">
        <v>2</v>
      </c>
      <c r="D27">
        <v>2.2000000000000002</v>
      </c>
      <c r="E27">
        <v>0.03</v>
      </c>
      <c r="F27">
        <v>0.9</v>
      </c>
      <c r="G27">
        <v>4.0999999999999996</v>
      </c>
      <c r="H27">
        <v>401</v>
      </c>
      <c r="I27">
        <v>5.4862840000000001E-3</v>
      </c>
      <c r="J27" s="5">
        <v>7.4800000000000002E-5</v>
      </c>
      <c r="K27">
        <v>2.2443889999999998E-3</v>
      </c>
      <c r="L27">
        <v>1.0224439E-2</v>
      </c>
    </row>
    <row r="28" spans="1:12" x14ac:dyDescent="0.3">
      <c r="A28" t="s">
        <v>53</v>
      </c>
      <c r="B28" t="s">
        <v>51</v>
      </c>
      <c r="C28">
        <v>3</v>
      </c>
      <c r="D28">
        <v>2</v>
      </c>
      <c r="E28">
        <v>0.03</v>
      </c>
      <c r="F28">
        <v>1</v>
      </c>
      <c r="G28">
        <v>3.9</v>
      </c>
      <c r="H28">
        <v>458</v>
      </c>
      <c r="I28">
        <v>4.3668120000000003E-3</v>
      </c>
      <c r="J28" s="5">
        <v>6.5500000000000006E-5</v>
      </c>
      <c r="K28">
        <v>2.1834060000000001E-3</v>
      </c>
      <c r="L28">
        <v>8.5152839999999997E-3</v>
      </c>
    </row>
    <row r="29" spans="1:12" x14ac:dyDescent="0.3">
      <c r="A29" t="s">
        <v>53</v>
      </c>
      <c r="B29" t="s">
        <v>52</v>
      </c>
      <c r="C29">
        <v>1</v>
      </c>
      <c r="D29">
        <v>8</v>
      </c>
      <c r="E29">
        <v>0.42</v>
      </c>
      <c r="F29">
        <v>4.8</v>
      </c>
      <c r="G29">
        <v>16.600000000000001</v>
      </c>
      <c r="H29">
        <v>2050</v>
      </c>
      <c r="I29">
        <v>3.9024390000000002E-3</v>
      </c>
      <c r="J29">
        <v>2.04878E-4</v>
      </c>
      <c r="K29">
        <v>2.3414629999999998E-3</v>
      </c>
      <c r="L29">
        <v>8.0975609999999996E-3</v>
      </c>
    </row>
    <row r="30" spans="1:12" x14ac:dyDescent="0.3">
      <c r="A30" t="s">
        <v>53</v>
      </c>
      <c r="B30" t="s">
        <v>52</v>
      </c>
      <c r="C30">
        <v>2</v>
      </c>
      <c r="D30">
        <v>9.5</v>
      </c>
      <c r="E30">
        <v>0.18</v>
      </c>
      <c r="F30">
        <v>5.3</v>
      </c>
      <c r="G30">
        <v>17.600000000000001</v>
      </c>
      <c r="H30">
        <v>1800</v>
      </c>
      <c r="I30">
        <v>5.2777780000000003E-3</v>
      </c>
      <c r="J30">
        <v>1E-4</v>
      </c>
      <c r="K30">
        <v>2.9444440000000001E-3</v>
      </c>
      <c r="L30">
        <v>9.7777780000000009E-3</v>
      </c>
    </row>
    <row r="31" spans="1:12" x14ac:dyDescent="0.3">
      <c r="A31" t="s">
        <v>53</v>
      </c>
      <c r="B31" t="s">
        <v>52</v>
      </c>
      <c r="C31">
        <v>3</v>
      </c>
      <c r="D31">
        <v>8.1</v>
      </c>
      <c r="E31">
        <v>0.14000000000000001</v>
      </c>
      <c r="F31">
        <v>5</v>
      </c>
      <c r="G31">
        <v>17.399999999999999</v>
      </c>
      <c r="H31">
        <v>1860</v>
      </c>
      <c r="I31">
        <v>4.3548390000000001E-3</v>
      </c>
      <c r="J31" s="5">
        <v>7.5300000000000001E-5</v>
      </c>
      <c r="K31">
        <v>2.688172E-3</v>
      </c>
      <c r="L31">
        <v>9.3548390000000002E-3</v>
      </c>
    </row>
    <row r="33" spans="1:5" x14ac:dyDescent="0.3">
      <c r="A33" s="6" t="s">
        <v>96</v>
      </c>
    </row>
    <row r="35" spans="1:5" x14ac:dyDescent="0.3">
      <c r="A35" s="2" t="s">
        <v>97</v>
      </c>
      <c r="B35" s="2" t="s">
        <v>98</v>
      </c>
      <c r="C35" s="2" t="s">
        <v>99</v>
      </c>
      <c r="D35" s="2" t="s">
        <v>100</v>
      </c>
      <c r="E35" s="2" t="s">
        <v>101</v>
      </c>
    </row>
    <row r="36" spans="1:5" x14ac:dyDescent="0.3">
      <c r="A36" t="s">
        <v>137</v>
      </c>
      <c r="B36" t="s">
        <v>102</v>
      </c>
      <c r="C36">
        <f>AVERAGE(I8:I13)</f>
        <v>6.0602848333333346E-3</v>
      </c>
      <c r="D36">
        <f>_xlfn.STDEV.S(I8:I13)</f>
        <v>1.4144349146993534E-3</v>
      </c>
      <c r="E36">
        <f t="shared" ref="E36:E47" si="0">(D36)/SQRT(6)</f>
        <v>5.77440635898411E-4</v>
      </c>
    </row>
    <row r="37" spans="1:5" x14ac:dyDescent="0.3">
      <c r="A37" t="s">
        <v>118</v>
      </c>
      <c r="B37" t="s">
        <v>102</v>
      </c>
      <c r="C37">
        <f>AVERAGE(I2:I7)</f>
        <v>3.1637963333333336E-3</v>
      </c>
      <c r="D37">
        <f>_xlfn.STDEV.S(I2:I7)</f>
        <v>1.9891369208947546E-4</v>
      </c>
      <c r="E37">
        <f t="shared" si="0"/>
        <v>8.120617474538359E-5</v>
      </c>
    </row>
    <row r="38" spans="1:5" x14ac:dyDescent="0.3">
      <c r="A38" t="s">
        <v>119</v>
      </c>
      <c r="B38" t="s">
        <v>102</v>
      </c>
      <c r="C38">
        <f>AVERAGE(I14:I19)</f>
        <v>3.3414956666666666E-3</v>
      </c>
      <c r="D38">
        <f>_xlfn.STDEV.S(I14:I19)</f>
        <v>4.2271439895213725E-4</v>
      </c>
      <c r="E38">
        <f t="shared" si="0"/>
        <v>1.7257243072666941E-4</v>
      </c>
    </row>
    <row r="39" spans="1:5" x14ac:dyDescent="0.3">
      <c r="A39" t="s">
        <v>137</v>
      </c>
      <c r="B39" t="s">
        <v>103</v>
      </c>
      <c r="C39">
        <f>AVERAGE(J8:J13)</f>
        <v>2.1302299999999998E-4</v>
      </c>
      <c r="D39">
        <f>_xlfn.STDEV.S(J8:J13)</f>
        <v>6.4060595916678748E-5</v>
      </c>
      <c r="E39">
        <f t="shared" si="0"/>
        <v>2.6152628769080425E-5</v>
      </c>
    </row>
    <row r="40" spans="1:5" x14ac:dyDescent="0.3">
      <c r="A40" t="s">
        <v>118</v>
      </c>
      <c r="B40" t="s">
        <v>103</v>
      </c>
      <c r="C40" s="5">
        <f>AVERAGE(J2:J7)</f>
        <v>7.0850000000000001E-5</v>
      </c>
      <c r="D40">
        <f>_xlfn.STDEV.S(J2:J7)</f>
        <v>8.4736650866080388E-6</v>
      </c>
      <c r="E40">
        <f t="shared" si="0"/>
        <v>3.4593592855710538E-6</v>
      </c>
    </row>
    <row r="41" spans="1:5" x14ac:dyDescent="0.3">
      <c r="A41" t="s">
        <v>119</v>
      </c>
      <c r="B41" t="s">
        <v>103</v>
      </c>
      <c r="C41">
        <f>AVERAGE(J14:J19)</f>
        <v>8.0544833333333335E-5</v>
      </c>
      <c r="D41">
        <f>_xlfn.STDEV.S(J14:J19)</f>
        <v>1.914747453234151E-5</v>
      </c>
      <c r="E41">
        <f t="shared" si="0"/>
        <v>7.8169237445287766E-6</v>
      </c>
    </row>
    <row r="42" spans="1:5" x14ac:dyDescent="0.3">
      <c r="A42" t="s">
        <v>137</v>
      </c>
      <c r="B42" t="s">
        <v>104</v>
      </c>
      <c r="C42">
        <f>AVERAGE(K8:K13)</f>
        <v>4.4153896666666668E-3</v>
      </c>
      <c r="D42">
        <f>_xlfn.STDEV.S(K8:K13)</f>
        <v>6.723259179159069E-4</v>
      </c>
      <c r="E42">
        <f t="shared" si="0"/>
        <v>2.7447590662371652E-4</v>
      </c>
    </row>
    <row r="43" spans="1:5" x14ac:dyDescent="0.3">
      <c r="A43" t="s">
        <v>118</v>
      </c>
      <c r="B43" t="s">
        <v>104</v>
      </c>
      <c r="C43">
        <f>AVERAGE(K2:K7)</f>
        <v>2.8427545000000005E-3</v>
      </c>
      <c r="D43">
        <f>_xlfn.STDEV.S(K2:K7)</f>
        <v>1.5382081500076641E-4</v>
      </c>
      <c r="E43">
        <f t="shared" si="0"/>
        <v>6.2797084761821031E-5</v>
      </c>
    </row>
    <row r="44" spans="1:5" x14ac:dyDescent="0.3">
      <c r="A44" t="s">
        <v>119</v>
      </c>
      <c r="B44" t="s">
        <v>104</v>
      </c>
      <c r="C44">
        <f>AVERAGE(K14:K19)</f>
        <v>2.8210844999999999E-3</v>
      </c>
      <c r="D44">
        <f>_xlfn.STDEV.S(K14:K19)</f>
        <v>2.0134008781338107E-4</v>
      </c>
      <c r="E44">
        <f t="shared" si="0"/>
        <v>8.2196746651656895E-5</v>
      </c>
    </row>
    <row r="45" spans="1:5" x14ac:dyDescent="0.3">
      <c r="A45" t="s">
        <v>137</v>
      </c>
      <c r="B45" t="s">
        <v>105</v>
      </c>
      <c r="C45">
        <f>AVERAGE(L8:L13)</f>
        <v>1.3422285833333334E-2</v>
      </c>
      <c r="D45">
        <f>_xlfn.STDEV.S(L8:L13)</f>
        <v>1.8458574426621806E-3</v>
      </c>
      <c r="E45">
        <f t="shared" si="0"/>
        <v>7.5356814540683331E-4</v>
      </c>
    </row>
    <row r="46" spans="1:5" x14ac:dyDescent="0.3">
      <c r="A46" t="s">
        <v>118</v>
      </c>
      <c r="B46" t="s">
        <v>105</v>
      </c>
      <c r="C46">
        <f>AVERAGE(L2:L7)</f>
        <v>9.4163433333333321E-3</v>
      </c>
      <c r="D46">
        <f>_xlfn.STDEV.S(L2:L7)</f>
        <v>3.9455893713698454E-4</v>
      </c>
      <c r="E46">
        <f t="shared" si="0"/>
        <v>1.6107801157341274E-4</v>
      </c>
    </row>
    <row r="47" spans="1:5" x14ac:dyDescent="0.3">
      <c r="A47" t="s">
        <v>119</v>
      </c>
      <c r="B47" t="s">
        <v>105</v>
      </c>
      <c r="C47">
        <f>AVERAGE(L14:L19)</f>
        <v>9.232974666666666E-3</v>
      </c>
      <c r="D47">
        <f>_xlfn.STDEV.S(L14:L19)</f>
        <v>5.2391844084386516E-4</v>
      </c>
      <c r="E47">
        <f t="shared" si="0"/>
        <v>2.1388880781700052E-4</v>
      </c>
    </row>
    <row r="48" spans="1:5" x14ac:dyDescent="0.3">
      <c r="A48" t="s">
        <v>0</v>
      </c>
      <c r="B48" t="s">
        <v>102</v>
      </c>
      <c r="C48">
        <v>6.0772726666666671E-3</v>
      </c>
      <c r="D48">
        <v>7.8399789383922023E-4</v>
      </c>
      <c r="E48">
        <v>4.5264139505217347E-4</v>
      </c>
    </row>
    <row r="49" spans="1:5" x14ac:dyDescent="0.3">
      <c r="A49" t="s">
        <v>1</v>
      </c>
      <c r="B49" t="s">
        <v>102</v>
      </c>
      <c r="C49">
        <v>4.5116853333333337E-3</v>
      </c>
      <c r="D49">
        <v>7.0095643262640332E-4</v>
      </c>
      <c r="E49">
        <v>4.0469738506705374E-4</v>
      </c>
    </row>
    <row r="50" spans="1:5" x14ac:dyDescent="0.3">
      <c r="A50" t="s">
        <v>2</v>
      </c>
      <c r="B50" t="s">
        <v>102</v>
      </c>
      <c r="C50">
        <v>4.4093703333333333E-3</v>
      </c>
      <c r="D50">
        <v>9.9602090200129182E-4</v>
      </c>
      <c r="E50">
        <v>4.0662383050830227E-4</v>
      </c>
    </row>
    <row r="51" spans="1:5" x14ac:dyDescent="0.3">
      <c r="A51" t="s">
        <v>0</v>
      </c>
      <c r="B51" t="s">
        <v>103</v>
      </c>
      <c r="C51">
        <v>1.9122400000000001E-4</v>
      </c>
      <c r="D51">
        <v>4.9775949684561531E-5</v>
      </c>
      <c r="E51">
        <v>2.8738157949550871E-5</v>
      </c>
    </row>
    <row r="52" spans="1:5" x14ac:dyDescent="0.3">
      <c r="A52" t="s">
        <v>1</v>
      </c>
      <c r="B52" t="s">
        <v>103</v>
      </c>
      <c r="C52">
        <v>1.2672599999999999E-4</v>
      </c>
      <c r="D52">
        <v>6.8799155721563916E-5</v>
      </c>
      <c r="E52">
        <v>3.9721211075863908E-5</v>
      </c>
    </row>
    <row r="53" spans="1:5" x14ac:dyDescent="0.3">
      <c r="A53" t="s">
        <v>2</v>
      </c>
      <c r="B53" t="s">
        <v>103</v>
      </c>
      <c r="C53" s="5">
        <v>7.2483333333333338E-5</v>
      </c>
      <c r="D53">
        <v>1.1933216945428699E-5</v>
      </c>
      <c r="E53">
        <v>4.871715417705668E-6</v>
      </c>
    </row>
    <row r="54" spans="1:5" x14ac:dyDescent="0.3">
      <c r="A54" t="s">
        <v>0</v>
      </c>
      <c r="B54" t="s">
        <v>104</v>
      </c>
      <c r="C54">
        <v>3.9268673333333328E-3</v>
      </c>
      <c r="D54">
        <v>4.7651286805849548E-4</v>
      </c>
      <c r="E54">
        <v>2.7511483264589301E-4</v>
      </c>
    </row>
    <row r="55" spans="1:5" x14ac:dyDescent="0.3">
      <c r="A55" t="s">
        <v>1</v>
      </c>
      <c r="B55" t="s">
        <v>104</v>
      </c>
      <c r="C55">
        <v>2.6580263333333327E-3</v>
      </c>
      <c r="D55">
        <v>3.0261872464263246E-4</v>
      </c>
      <c r="E55">
        <v>1.7471700213424511E-4</v>
      </c>
    </row>
    <row r="56" spans="1:5" x14ac:dyDescent="0.3">
      <c r="A56" t="s">
        <v>2</v>
      </c>
      <c r="B56" t="s">
        <v>104</v>
      </c>
      <c r="C56">
        <v>2.3279680000000001E-3</v>
      </c>
      <c r="D56">
        <v>5.0655777587714512E-4</v>
      </c>
      <c r="E56">
        <v>2.0680134602302119E-4</v>
      </c>
    </row>
    <row r="57" spans="1:5" x14ac:dyDescent="0.3">
      <c r="A57" t="s">
        <v>0</v>
      </c>
      <c r="B57" t="s">
        <v>105</v>
      </c>
      <c r="C57">
        <v>1.20971E-2</v>
      </c>
      <c r="D57">
        <v>1.1605501098285247E-3</v>
      </c>
      <c r="E57">
        <v>6.7004391831754857E-4</v>
      </c>
    </row>
    <row r="58" spans="1:5" x14ac:dyDescent="0.3">
      <c r="A58" t="s">
        <v>1</v>
      </c>
      <c r="B58" t="s">
        <v>105</v>
      </c>
      <c r="C58">
        <v>9.0767260000000002E-3</v>
      </c>
      <c r="D58">
        <v>8.7395218539059729E-4</v>
      </c>
      <c r="E58">
        <v>5.045765294941231E-4</v>
      </c>
    </row>
    <row r="59" spans="1:5" x14ac:dyDescent="0.3">
      <c r="A59" t="s">
        <v>2</v>
      </c>
      <c r="B59" t="s">
        <v>105</v>
      </c>
      <c r="C59">
        <v>8.9079353333333337E-3</v>
      </c>
      <c r="D59">
        <v>1.1293183290877144E-3</v>
      </c>
      <c r="E59">
        <v>4.6104227723956572E-4</v>
      </c>
    </row>
    <row r="61" spans="1:5" x14ac:dyDescent="0.3">
      <c r="A61" s="6" t="s">
        <v>138</v>
      </c>
    </row>
    <row r="62" spans="1:5" x14ac:dyDescent="0.3">
      <c r="A62" s="1" t="s">
        <v>176</v>
      </c>
      <c r="B62" s="1"/>
      <c r="C62" s="1"/>
    </row>
    <row r="63" spans="1:5" x14ac:dyDescent="0.3">
      <c r="A63" s="2" t="s">
        <v>98</v>
      </c>
      <c r="B63" s="2" t="s">
        <v>139</v>
      </c>
      <c r="C63" s="2" t="s">
        <v>106</v>
      </c>
    </row>
    <row r="64" spans="1:5" x14ac:dyDescent="0.3">
      <c r="A64" t="s">
        <v>102</v>
      </c>
      <c r="B64" t="s">
        <v>108</v>
      </c>
      <c r="C64" t="s">
        <v>140</v>
      </c>
    </row>
    <row r="65" spans="1:3" x14ac:dyDescent="0.3">
      <c r="A65" t="s">
        <v>103</v>
      </c>
      <c r="B65" t="s">
        <v>108</v>
      </c>
      <c r="C65" t="s">
        <v>140</v>
      </c>
    </row>
    <row r="66" spans="1:3" x14ac:dyDescent="0.3">
      <c r="A66" t="s">
        <v>104</v>
      </c>
      <c r="B66" t="s">
        <v>108</v>
      </c>
      <c r="C66" t="s">
        <v>140</v>
      </c>
    </row>
    <row r="67" spans="1:3" x14ac:dyDescent="0.3">
      <c r="A67" t="s">
        <v>105</v>
      </c>
      <c r="B67" t="s">
        <v>108</v>
      </c>
      <c r="C67" t="s">
        <v>140</v>
      </c>
    </row>
    <row r="68" spans="1:3" x14ac:dyDescent="0.3">
      <c r="A68" s="1" t="s">
        <v>177</v>
      </c>
      <c r="B68" s="1"/>
      <c r="C68" s="1"/>
    </row>
    <row r="69" spans="1:3" x14ac:dyDescent="0.3">
      <c r="A69" t="s">
        <v>102</v>
      </c>
      <c r="B69" t="s">
        <v>107</v>
      </c>
      <c r="C69" t="s">
        <v>107</v>
      </c>
    </row>
    <row r="70" spans="1:3" x14ac:dyDescent="0.3">
      <c r="A70" t="s">
        <v>103</v>
      </c>
      <c r="B70" t="s">
        <v>108</v>
      </c>
      <c r="C70" t="s">
        <v>109</v>
      </c>
    </row>
    <row r="71" spans="1:3" x14ac:dyDescent="0.3">
      <c r="A71" t="s">
        <v>104</v>
      </c>
      <c r="B71" t="s">
        <v>108</v>
      </c>
      <c r="C71" t="s">
        <v>110</v>
      </c>
    </row>
    <row r="72" spans="1:3" x14ac:dyDescent="0.3">
      <c r="A72" t="s">
        <v>105</v>
      </c>
      <c r="B72" t="s">
        <v>108</v>
      </c>
      <c r="C72" t="s">
        <v>110</v>
      </c>
    </row>
  </sheetData>
  <mergeCells count="2">
    <mergeCell ref="A68:C68"/>
    <mergeCell ref="A62:C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7099-4F4E-4B0E-8096-C6E4E15CF9B8}">
  <dimension ref="A1:AC157"/>
  <sheetViews>
    <sheetView zoomScale="80" zoomScaleNormal="80" workbookViewId="0">
      <selection activeCell="I12" sqref="I12"/>
    </sheetView>
  </sheetViews>
  <sheetFormatPr defaultRowHeight="14.4" x14ac:dyDescent="0.3"/>
  <cols>
    <col min="2" max="2" width="11.33203125" customWidth="1"/>
    <col min="3" max="3" width="10.33203125" customWidth="1"/>
    <col min="4" max="8" width="14.33203125" bestFit="1" customWidth="1"/>
    <col min="9" max="10" width="14.109375" customWidth="1"/>
    <col min="11" max="11" width="15.6640625" customWidth="1"/>
    <col min="12" max="12" width="12.5546875" customWidth="1"/>
    <col min="13" max="13" width="11.88671875" customWidth="1"/>
  </cols>
  <sheetData>
    <row r="1" spans="1:29" x14ac:dyDescent="0.3">
      <c r="A1" s="2" t="s">
        <v>111</v>
      </c>
      <c r="B1" s="2" t="s">
        <v>23</v>
      </c>
      <c r="C1" s="2" t="s">
        <v>25</v>
      </c>
      <c r="D1" s="2" t="s">
        <v>141</v>
      </c>
      <c r="E1" s="2" t="s">
        <v>112</v>
      </c>
      <c r="F1" s="2" t="s">
        <v>113</v>
      </c>
      <c r="G1" s="2" t="s">
        <v>114</v>
      </c>
      <c r="H1" s="2" t="s">
        <v>115</v>
      </c>
      <c r="J1" s="2" t="s">
        <v>4</v>
      </c>
      <c r="K1" s="2" t="s">
        <v>120</v>
      </c>
      <c r="L1" s="2" t="s">
        <v>121</v>
      </c>
      <c r="M1" s="2" t="s">
        <v>122</v>
      </c>
      <c r="N1" s="2" t="s">
        <v>123</v>
      </c>
      <c r="O1" s="2" t="s">
        <v>124</v>
      </c>
      <c r="P1" s="2" t="s">
        <v>125</v>
      </c>
      <c r="Q1" s="2" t="s">
        <v>126</v>
      </c>
      <c r="R1" s="2" t="s">
        <v>127</v>
      </c>
      <c r="S1" s="2" t="s">
        <v>128</v>
      </c>
      <c r="T1" s="2" t="s">
        <v>30</v>
      </c>
      <c r="U1" s="2" t="s">
        <v>31</v>
      </c>
      <c r="V1" s="2" t="s">
        <v>32</v>
      </c>
      <c r="W1" s="7" t="s">
        <v>1</v>
      </c>
      <c r="X1" s="2" t="s">
        <v>33</v>
      </c>
      <c r="Y1" s="2" t="s">
        <v>34</v>
      </c>
      <c r="Z1" s="2" t="s">
        <v>35</v>
      </c>
      <c r="AA1" s="2" t="s">
        <v>36</v>
      </c>
      <c r="AB1" s="2" t="s">
        <v>37</v>
      </c>
      <c r="AC1" s="2" t="s">
        <v>38</v>
      </c>
    </row>
    <row r="2" spans="1:29" x14ac:dyDescent="0.3">
      <c r="A2" t="s">
        <v>50</v>
      </c>
      <c r="B2" t="s">
        <v>131</v>
      </c>
      <c r="C2" t="s">
        <v>29</v>
      </c>
      <c r="D2">
        <v>1E-3</v>
      </c>
      <c r="J2" s="2" t="s">
        <v>8</v>
      </c>
      <c r="K2">
        <v>1E-3</v>
      </c>
      <c r="L2">
        <v>0</v>
      </c>
      <c r="M2">
        <v>0</v>
      </c>
      <c r="N2">
        <f>AVERAGE(D26, D38)</f>
        <v>1E-3</v>
      </c>
      <c r="O2">
        <f>_xlfn.STDEV.S(D26, D38)</f>
        <v>0</v>
      </c>
      <c r="P2">
        <f>(O2)/SQRT(2)</f>
        <v>0</v>
      </c>
      <c r="Q2">
        <f>AVERAGE(D2, D14)</f>
        <v>1.5E-3</v>
      </c>
      <c r="R2">
        <f>_xlfn.STDEV.S(D2, D14)</f>
        <v>7.0710678118654751E-4</v>
      </c>
      <c r="S2">
        <f>(R2)/SQRT(2)</f>
        <v>5.0000000000000001E-4</v>
      </c>
      <c r="T2">
        <f>AVERAGE(D62, E62, D74, E74, F74)</f>
        <v>3.0000000000000001E-3</v>
      </c>
      <c r="U2">
        <f>_xlfn.STDEV.S(D62, E62, D74, E74, F74)</f>
        <v>7.0710678118654751E-4</v>
      </c>
      <c r="V2">
        <f>(U2)/SQRT(5)</f>
        <v>3.1622776601683794E-4</v>
      </c>
      <c r="W2" s="8" t="e">
        <f>AVERAGE(#REF!,#REF!)</f>
        <v>#REF!</v>
      </c>
      <c r="X2">
        <f>AVERAGE(D122, E122, F122, G122, H122, D110, E110)</f>
        <v>2.7142857142857147E-3</v>
      </c>
      <c r="Y2">
        <f>_xlfn.STDEV.S(D110, E110, D122, E122, F122, G122, H122)</f>
        <v>1.4960264830861914E-3</v>
      </c>
      <c r="Z2">
        <f>(Y2)/SQRT(7)</f>
        <v>5.6544486128751994E-4</v>
      </c>
      <c r="AA2">
        <f xml:space="preserve"> AVERAGE(D134, D146)</f>
        <v>1E-3</v>
      </c>
      <c r="AB2">
        <f xml:space="preserve"> _xlfn.STDEV.S(D134, D146)</f>
        <v>0</v>
      </c>
      <c r="AC2">
        <f>(AB2)/SQRT(2)</f>
        <v>0</v>
      </c>
    </row>
    <row r="3" spans="1:29" x14ac:dyDescent="0.3">
      <c r="A3" t="s">
        <v>50</v>
      </c>
      <c r="B3" t="s">
        <v>131</v>
      </c>
      <c r="C3" t="s">
        <v>39</v>
      </c>
      <c r="D3">
        <v>1.07</v>
      </c>
      <c r="J3" s="2" t="s">
        <v>10</v>
      </c>
      <c r="K3">
        <v>0.71</v>
      </c>
      <c r="L3">
        <v>0</v>
      </c>
      <c r="M3">
        <v>0</v>
      </c>
      <c r="N3">
        <f>AVERAGE(D27, D39)</f>
        <v>0.83000000000000007</v>
      </c>
      <c r="O3">
        <f>_xlfn.STDEV.S(D27, D39)</f>
        <v>0.21213203435596409</v>
      </c>
      <c r="P3">
        <f t="shared" ref="P3:P12" si="0">(O3)/SQRT(2)</f>
        <v>0.14999999999999988</v>
      </c>
      <c r="Q3">
        <f>AVERAGE(D3, D15)</f>
        <v>0.89</v>
      </c>
      <c r="R3">
        <f>_xlfn.STDEV.S(D3, D15)</f>
        <v>0.25455844122715704</v>
      </c>
      <c r="S3">
        <f t="shared" ref="S3:S13" si="1">(R3)/SQRT(2)</f>
        <v>0.17999999999999994</v>
      </c>
      <c r="T3">
        <f>AVERAGE(D63, E63, D75, E75, F75)</f>
        <v>0.78200000000000003</v>
      </c>
      <c r="U3">
        <f>_xlfn.STDEV.S(D63, E63, D75, E75, F75)</f>
        <v>0.17683325479105991</v>
      </c>
      <c r="V3">
        <f t="shared" ref="V3:V13" si="2">(U3)/SQRT(5)</f>
        <v>7.9082235679070065E-2</v>
      </c>
      <c r="W3" s="8" t="e">
        <f>AVERAGE(#REF!,#REF!)</f>
        <v>#REF!</v>
      </c>
      <c r="X3">
        <f>AVERAGE(D123, E123, F123, G123, H123, D111, E111)</f>
        <v>0.71571428571428553</v>
      </c>
      <c r="Y3">
        <f>_xlfn.STDEV.S(D111, E111, D123, E123, F123, G123, H123)</f>
        <v>0.16801360489130485</v>
      </c>
      <c r="Z3">
        <f t="shared" ref="Z3:Z13" si="3">(Y3)/SQRT(7)</f>
        <v>6.3503173631122553E-2</v>
      </c>
      <c r="AA3">
        <f xml:space="preserve"> AVERAGE(D135, D147)</f>
        <v>0.64500000000000002</v>
      </c>
      <c r="AB3">
        <f xml:space="preserve"> _xlfn.STDEV.S(D135, D147)</f>
        <v>0.23334523779156069</v>
      </c>
      <c r="AC3">
        <f t="shared" ref="AC3:AC13" si="4">(AB3)/SQRT(2)</f>
        <v>0.16499999999999998</v>
      </c>
    </row>
    <row r="4" spans="1:29" x14ac:dyDescent="0.3">
      <c r="A4" t="s">
        <v>50</v>
      </c>
      <c r="B4" t="s">
        <v>131</v>
      </c>
      <c r="C4" t="s">
        <v>40</v>
      </c>
      <c r="D4">
        <v>4.0000000000000001E-3</v>
      </c>
      <c r="J4" s="2" t="s">
        <v>11</v>
      </c>
      <c r="K4">
        <v>8.0000000000000002E-3</v>
      </c>
      <c r="L4">
        <v>0</v>
      </c>
      <c r="M4">
        <v>0</v>
      </c>
      <c r="N4">
        <f>AVERAGE(D28, D40)</f>
        <v>6.0000000000000001E-3</v>
      </c>
      <c r="O4">
        <f>_xlfn.STDEV.S(D28, D40)</f>
        <v>2.8284271247461888E-3</v>
      </c>
      <c r="P4">
        <f t="shared" si="0"/>
        <v>1.9999999999999987E-3</v>
      </c>
      <c r="Q4">
        <f>AVERAGE(D4, D16)</f>
        <v>8.0000000000000002E-3</v>
      </c>
      <c r="R4">
        <f>_xlfn.STDEV.S(D4, D16)</f>
        <v>5.6568542494923818E-3</v>
      </c>
      <c r="S4">
        <f t="shared" si="1"/>
        <v>4.000000000000001E-3</v>
      </c>
      <c r="T4">
        <f>AVERAGE(D64, E64, D76, E76, F76)</f>
        <v>1.3000000000000001E-2</v>
      </c>
      <c r="U4">
        <f>_xlfn.STDEV.S(D64, E64, D76, E76, F76)</f>
        <v>2.5495097567963922E-3</v>
      </c>
      <c r="V4">
        <f t="shared" si="2"/>
        <v>1.1401754250991377E-3</v>
      </c>
      <c r="W4" s="8" t="e">
        <f>AVERAGE(#REF!,#REF!)</f>
        <v>#REF!</v>
      </c>
      <c r="X4">
        <f>AVERAGE(D124, E124, F124, G124, H124, D112, E112)</f>
        <v>1.2857142857142857E-2</v>
      </c>
      <c r="Y4">
        <f>_xlfn.STDEV.S(D112, E112, D124, E124, F124, G124, H124)</f>
        <v>4.1804533816549748E-3</v>
      </c>
      <c r="Z4">
        <f t="shared" si="3"/>
        <v>1.5800628593368644E-3</v>
      </c>
      <c r="AA4">
        <f xml:space="preserve"> AVERAGE(D136, D148)</f>
        <v>6.4999999999999997E-3</v>
      </c>
      <c r="AB4">
        <f xml:space="preserve"> _xlfn.STDEV.S(D136, D148)</f>
        <v>3.5355339059327364E-3</v>
      </c>
      <c r="AC4">
        <f t="shared" si="4"/>
        <v>2.4999999999999988E-3</v>
      </c>
    </row>
    <row r="5" spans="1:29" x14ac:dyDescent="0.3">
      <c r="A5" t="s">
        <v>50</v>
      </c>
      <c r="B5" t="s">
        <v>131</v>
      </c>
      <c r="C5" t="s">
        <v>41</v>
      </c>
      <c r="D5">
        <v>3.0000000000000001E-3</v>
      </c>
      <c r="J5" s="2" t="s">
        <v>12</v>
      </c>
      <c r="K5">
        <v>6.0000000000000001E-3</v>
      </c>
      <c r="L5">
        <v>0</v>
      </c>
      <c r="M5">
        <v>0</v>
      </c>
      <c r="N5">
        <f>AVERAGE(D29, D41)</f>
        <v>4.5000000000000005E-3</v>
      </c>
      <c r="O5">
        <f>_xlfn.STDEV.S(D29, D41)</f>
        <v>7.0710678118654762E-4</v>
      </c>
      <c r="P5">
        <f t="shared" si="0"/>
        <v>5.0000000000000001E-4</v>
      </c>
      <c r="Q5">
        <f>AVERAGE(D5, D17)</f>
        <v>4.5000000000000005E-3</v>
      </c>
      <c r="R5">
        <f>_xlfn.STDEV.S(D5, D17)</f>
        <v>2.1213203435596424E-3</v>
      </c>
      <c r="S5">
        <f t="shared" si="1"/>
        <v>1.4999999999999998E-3</v>
      </c>
      <c r="T5">
        <f>AVERAGE(D65, E65, D77, E77, F77)</f>
        <v>4.9999999999999992E-3</v>
      </c>
      <c r="U5">
        <f>_xlfn.STDEV.S(D65, E65, D77, E77, F77)</f>
        <v>1.5811388300841897E-3</v>
      </c>
      <c r="V5">
        <f t="shared" si="2"/>
        <v>7.0710678118654751E-4</v>
      </c>
      <c r="W5" s="8" t="e">
        <f>AVERAGE(#REF!,#REF!)</f>
        <v>#REF!</v>
      </c>
      <c r="X5">
        <f>AVERAGE(D125, E125, F125, G125, H125, D113, E113)</f>
        <v>4.5714285714285718E-3</v>
      </c>
      <c r="Y5">
        <f>_xlfn.STDEV.S(D113, E113, D125, E125, F125, G125, H125)</f>
        <v>1.2724180205607035E-3</v>
      </c>
      <c r="Z5">
        <f t="shared" si="3"/>
        <v>4.8092880658867035E-4</v>
      </c>
      <c r="AA5">
        <f xml:space="preserve"> AVERAGE(D137, D149)</f>
        <v>3.5000000000000001E-3</v>
      </c>
      <c r="AB5">
        <f xml:space="preserve"> _xlfn.STDEV.S(D137, D149)</f>
        <v>7.0710678118654751E-4</v>
      </c>
      <c r="AC5">
        <f t="shared" si="4"/>
        <v>5.0000000000000001E-4</v>
      </c>
    </row>
    <row r="6" spans="1:29" x14ac:dyDescent="0.3">
      <c r="A6" t="s">
        <v>50</v>
      </c>
      <c r="B6" t="s">
        <v>131</v>
      </c>
      <c r="C6" t="s">
        <v>42</v>
      </c>
      <c r="D6">
        <v>0.05</v>
      </c>
      <c r="J6" s="2" t="s">
        <v>13</v>
      </c>
      <c r="K6">
        <v>0.18</v>
      </c>
      <c r="L6">
        <v>0</v>
      </c>
      <c r="M6">
        <v>0</v>
      </c>
      <c r="N6">
        <f>AVERAGE(D30, D42)</f>
        <v>0.115</v>
      </c>
      <c r="O6">
        <f>_xlfn.STDEV.S(D30, D42)</f>
        <v>0.10606601717798211</v>
      </c>
      <c r="P6">
        <f t="shared" si="0"/>
        <v>7.4999999999999983E-2</v>
      </c>
      <c r="Q6">
        <f>AVERAGE(D6, D18)</f>
        <v>0.11000000000000001</v>
      </c>
      <c r="R6">
        <f>_xlfn.STDEV.S(D6, D18)</f>
        <v>8.4852813742385694E-2</v>
      </c>
      <c r="S6">
        <f t="shared" si="1"/>
        <v>5.9999999999999991E-2</v>
      </c>
      <c r="T6">
        <f>AVERAGE(D66, E66, D78, E78, F78)</f>
        <v>0.29400000000000004</v>
      </c>
      <c r="U6">
        <f>_xlfn.STDEV.S(D66, E66, D78, E78, F78)</f>
        <v>0.13049904214207844</v>
      </c>
      <c r="V6">
        <f t="shared" si="2"/>
        <v>5.8360945845659429E-2</v>
      </c>
      <c r="W6" s="8" t="e">
        <f>AVERAGE(#REF!,#REF!)</f>
        <v>#REF!</v>
      </c>
      <c r="X6">
        <f>AVERAGE(D126, E126, F126, G126, H126, D114, E114)</f>
        <v>0.29142857142857143</v>
      </c>
      <c r="Y6">
        <f>_xlfn.STDEV.S(D114, E114, D126, E126, F126, G126, H126)</f>
        <v>0.14016996485559607</v>
      </c>
      <c r="Z6">
        <f t="shared" si="3"/>
        <v>5.2979266898367267E-2</v>
      </c>
      <c r="AA6">
        <f xml:space="preserve"> AVERAGE(D138, D150)</f>
        <v>0.11499999999999999</v>
      </c>
      <c r="AB6">
        <f xml:space="preserve"> _xlfn.STDEV.S(D138, D150)</f>
        <v>7.0710678118654719E-3</v>
      </c>
      <c r="AC6">
        <f t="shared" si="4"/>
        <v>4.9999999999999975E-3</v>
      </c>
    </row>
    <row r="7" spans="1:29" x14ac:dyDescent="0.3">
      <c r="A7" t="s">
        <v>50</v>
      </c>
      <c r="B7" t="s">
        <v>131</v>
      </c>
      <c r="C7" t="s">
        <v>43</v>
      </c>
      <c r="D7">
        <v>0.37</v>
      </c>
      <c r="J7" s="2" t="s">
        <v>14</v>
      </c>
      <c r="K7">
        <v>0.46</v>
      </c>
      <c r="L7">
        <v>0</v>
      </c>
      <c r="M7">
        <v>0</v>
      </c>
      <c r="N7">
        <f>AVERAGE(D31, D43)</f>
        <v>0.76</v>
      </c>
      <c r="O7">
        <f>_xlfn.STDEV.S(D31, D43)</f>
        <v>0.4949747468305834</v>
      </c>
      <c r="P7">
        <f t="shared" si="0"/>
        <v>0.35000000000000009</v>
      </c>
      <c r="Q7">
        <f>AVERAGE(D7, D19)</f>
        <v>0.6</v>
      </c>
      <c r="R7">
        <f>_xlfn.STDEV.S(D7, D19)</f>
        <v>0.32526911934581187</v>
      </c>
      <c r="S7">
        <f t="shared" si="1"/>
        <v>0.22999999999999998</v>
      </c>
      <c r="T7">
        <f>AVERAGE(D67, E67, D79, E79, F79)</f>
        <v>0.4</v>
      </c>
      <c r="U7">
        <f>_xlfn.STDEV.S(D67, E67, D79, E79, F79)</f>
        <v>7.8421935706790541E-2</v>
      </c>
      <c r="V7">
        <f t="shared" si="2"/>
        <v>3.507135583350033E-2</v>
      </c>
      <c r="W7" s="8" t="e">
        <f>AVERAGE(#REF!,#REF!)</f>
        <v>#REF!</v>
      </c>
      <c r="X7">
        <f>AVERAGE(D127, E127, F127, G127, H127, D115, E115)</f>
        <v>0.40857142857142864</v>
      </c>
      <c r="Y7">
        <f>_xlfn.STDEV.S(D115, E115, D127, E127, F127, G127, H127)</f>
        <v>0.16087558043703321</v>
      </c>
      <c r="Z7">
        <f t="shared" si="3"/>
        <v>6.0805253979936795E-2</v>
      </c>
      <c r="AA7">
        <f xml:space="preserve"> AVERAGE(D139, D151)</f>
        <v>0.155</v>
      </c>
      <c r="AB7">
        <f xml:space="preserve"> _xlfn.STDEV.S(D139, D151)</f>
        <v>6.3639610306789315E-2</v>
      </c>
      <c r="AC7">
        <f t="shared" si="4"/>
        <v>4.5000000000000026E-2</v>
      </c>
    </row>
    <row r="8" spans="1:29" x14ac:dyDescent="0.3">
      <c r="A8" t="s">
        <v>50</v>
      </c>
      <c r="B8" t="s">
        <v>131</v>
      </c>
      <c r="C8" t="s">
        <v>44</v>
      </c>
      <c r="D8">
        <v>0.86</v>
      </c>
      <c r="J8" s="2" t="s">
        <v>15</v>
      </c>
      <c r="K8">
        <v>1.24</v>
      </c>
      <c r="L8">
        <v>0</v>
      </c>
      <c r="M8">
        <v>0</v>
      </c>
      <c r="N8">
        <f>AVERAGE(D32, D44)</f>
        <v>0.875</v>
      </c>
      <c r="O8">
        <f>_xlfn.STDEV.S(D32, D44)</f>
        <v>2.1213203435596444E-2</v>
      </c>
      <c r="P8">
        <f t="shared" si="0"/>
        <v>1.5000000000000012E-2</v>
      </c>
      <c r="Q8">
        <f>AVERAGE(D8, D20)</f>
        <v>0.85499999999999998</v>
      </c>
      <c r="R8">
        <f>_xlfn.STDEV.S(D8, D20)</f>
        <v>7.0710678118654814E-3</v>
      </c>
      <c r="S8">
        <f t="shared" si="1"/>
        <v>5.0000000000000044E-3</v>
      </c>
      <c r="T8">
        <f>AVERAGE(D68, E68, D80, E80, F80)</f>
        <v>0.83800000000000008</v>
      </c>
      <c r="U8">
        <f>_xlfn.STDEV.S(D68, E68, D80, E80, F80)</f>
        <v>3.9623225512317894E-2</v>
      </c>
      <c r="V8">
        <f t="shared" si="2"/>
        <v>1.7720045146669347E-2</v>
      </c>
      <c r="W8" s="8" t="e">
        <f>AVERAGE(#REF!,#REF!)</f>
        <v>#REF!</v>
      </c>
      <c r="X8">
        <f>AVERAGE(D128, E128, F128, G128, H128, D116, E116)</f>
        <v>0.70571428571428563</v>
      </c>
      <c r="Y8">
        <f>_xlfn.STDEV.S(D116, E116, D128, E128, F128, G128, H128)</f>
        <v>0.12407754871546239</v>
      </c>
      <c r="Z8">
        <f t="shared" si="3"/>
        <v>4.689690531251646E-2</v>
      </c>
      <c r="AA8">
        <f xml:space="preserve"> AVERAGE(D140, D152)</f>
        <v>0.54</v>
      </c>
      <c r="AB8">
        <f xml:space="preserve"> _xlfn.STDEV.S(D140, D152)</f>
        <v>0.19798989873223333</v>
      </c>
      <c r="AC8">
        <f t="shared" si="4"/>
        <v>0.14000000000000001</v>
      </c>
    </row>
    <row r="9" spans="1:29" x14ac:dyDescent="0.3">
      <c r="A9" t="s">
        <v>50</v>
      </c>
      <c r="B9" t="s">
        <v>131</v>
      </c>
      <c r="C9" t="s">
        <v>45</v>
      </c>
      <c r="D9">
        <v>5.5E-2</v>
      </c>
      <c r="J9" s="2" t="s">
        <v>16</v>
      </c>
      <c r="K9">
        <v>0.121</v>
      </c>
      <c r="L9">
        <v>0</v>
      </c>
      <c r="M9">
        <v>0</v>
      </c>
      <c r="N9">
        <f>AVERAGE(D33, D45)</f>
        <v>0.114</v>
      </c>
      <c r="O9">
        <f>_xlfn.STDEV.S(D33, D45)</f>
        <v>0.10748023074035522</v>
      </c>
      <c r="P9">
        <f t="shared" si="0"/>
        <v>7.5999999999999984E-2</v>
      </c>
      <c r="Q9">
        <f>AVERAGE(D9, D21)</f>
        <v>8.2000000000000003E-2</v>
      </c>
      <c r="R9">
        <f>_xlfn.STDEV.S(D9, D21)</f>
        <v>3.8183766184073535E-2</v>
      </c>
      <c r="S9">
        <f t="shared" si="1"/>
        <v>2.6999999999999975E-2</v>
      </c>
      <c r="T9">
        <f>AVERAGE(D69, E69, D81, E81, F81)</f>
        <v>0.14079999999999998</v>
      </c>
      <c r="U9">
        <f>_xlfn.STDEV.S(D69, E69, D81, E81, F81)</f>
        <v>6.8525177854566743E-2</v>
      </c>
      <c r="V9">
        <f t="shared" si="2"/>
        <v>3.0645391170614884E-2</v>
      </c>
      <c r="W9" s="8" t="e">
        <f>AVERAGE(#REF!,#REF!)</f>
        <v>#REF!</v>
      </c>
      <c r="X9">
        <f>AVERAGE(D129, E129, F129, G129, H129, D117, E117)</f>
        <v>0.13099999999999998</v>
      </c>
      <c r="Y9">
        <f>_xlfn.STDEV.S(D117, E117, D129, E129, F129, G129, H129)</f>
        <v>7.2670489196096671E-2</v>
      </c>
      <c r="Z9">
        <f t="shared" si="3"/>
        <v>2.7466863152325417E-2</v>
      </c>
      <c r="AA9">
        <f xml:space="preserve"> AVERAGE(D141, D153)</f>
        <v>4.3499999999999997E-2</v>
      </c>
      <c r="AB9">
        <f xml:space="preserve"> _xlfn.STDEV.S(D141, D153)</f>
        <v>1.7677669529663695E-2</v>
      </c>
      <c r="AC9">
        <f t="shared" si="4"/>
        <v>1.2500000000000004E-2</v>
      </c>
    </row>
    <row r="10" spans="1:29" x14ac:dyDescent="0.3">
      <c r="A10" t="s">
        <v>50</v>
      </c>
      <c r="B10" t="s">
        <v>131</v>
      </c>
      <c r="C10" t="s">
        <v>46</v>
      </c>
      <c r="D10">
        <v>4.2999999999999997E-2</v>
      </c>
      <c r="J10" s="2" t="s">
        <v>17</v>
      </c>
      <c r="K10">
        <v>1E-3</v>
      </c>
      <c r="L10">
        <v>0</v>
      </c>
      <c r="M10">
        <v>0</v>
      </c>
      <c r="N10">
        <f>AVERAGE(D34, D46)</f>
        <v>2.3E-2</v>
      </c>
      <c r="O10">
        <f>_xlfn.STDEV.S(D34, D46)</f>
        <v>3.1112698372208092E-2</v>
      </c>
      <c r="P10">
        <f t="shared" si="0"/>
        <v>2.1999999999999999E-2</v>
      </c>
      <c r="Q10">
        <f>AVERAGE(D10, D22)</f>
        <v>2.1999999999999999E-2</v>
      </c>
      <c r="R10">
        <f>_xlfn.STDEV.S(D10, D22)</f>
        <v>2.9698484809834991E-2</v>
      </c>
      <c r="S10">
        <f t="shared" si="1"/>
        <v>2.0999999999999994E-2</v>
      </c>
      <c r="T10">
        <f>AVERAGE(D70, E70, D82, E82, F82)</f>
        <v>1.3600000000000001E-2</v>
      </c>
      <c r="U10">
        <f>_xlfn.STDEV.S(D70, E70, D82, E82, F82)</f>
        <v>1.3049904214207854E-2</v>
      </c>
      <c r="V10">
        <f t="shared" si="2"/>
        <v>5.8360945845659477E-3</v>
      </c>
      <c r="W10" s="8" t="e">
        <f>AVERAGE(#REF!,#REF!)</f>
        <v>#REF!</v>
      </c>
      <c r="X10">
        <f>AVERAGE(D130, E130, F130, G130, H130, D118, E118)</f>
        <v>5.5714285714285718E-3</v>
      </c>
      <c r="Y10">
        <f>_xlfn.STDEV.S(D118, E118, D130, E130, F130, G130, H130)</f>
        <v>7.4801324154309566E-3</v>
      </c>
      <c r="Z10">
        <f t="shared" si="3"/>
        <v>2.8272243064375994E-3</v>
      </c>
      <c r="AA10">
        <f xml:space="preserve"> AVERAGE(D142, D154)</f>
        <v>4.5000000000000005E-3</v>
      </c>
      <c r="AB10">
        <f xml:space="preserve"> _xlfn.STDEV.S(D142, D154)</f>
        <v>4.9497474683058316E-3</v>
      </c>
      <c r="AC10">
        <f t="shared" si="4"/>
        <v>3.4999999999999992E-3</v>
      </c>
    </row>
    <row r="11" spans="1:29" x14ac:dyDescent="0.3">
      <c r="A11" t="s">
        <v>50</v>
      </c>
      <c r="B11" t="s">
        <v>131</v>
      </c>
      <c r="C11" t="s">
        <v>47</v>
      </c>
      <c r="D11">
        <v>0.09</v>
      </c>
      <c r="J11" s="2" t="s">
        <v>18</v>
      </c>
      <c r="K11">
        <v>0.08</v>
      </c>
      <c r="L11">
        <v>0</v>
      </c>
      <c r="M11">
        <v>0</v>
      </c>
      <c r="N11">
        <f>AVERAGE(D35, D47)</f>
        <v>0.08</v>
      </c>
      <c r="O11">
        <f>_xlfn.STDEV.S(D35, D47)</f>
        <v>1.414213562373097E-2</v>
      </c>
      <c r="P11">
        <f t="shared" si="0"/>
        <v>1.0000000000000012E-2</v>
      </c>
      <c r="Q11">
        <f>AVERAGE(D11, D23)</f>
        <v>8.4999999999999992E-2</v>
      </c>
      <c r="R11">
        <f>_xlfn.STDEV.S(D11, D23)</f>
        <v>7.0710678118654719E-3</v>
      </c>
      <c r="S11">
        <f t="shared" si="1"/>
        <v>4.9999999999999975E-3</v>
      </c>
      <c r="T11">
        <f>AVERAGE(D71, E71, D83, E83, F83)</f>
        <v>7.400000000000001E-2</v>
      </c>
      <c r="U11">
        <f>_xlfn.STDEV.S(D71, E71, D83, E83, F83)</f>
        <v>8.9442719099990728E-3</v>
      </c>
      <c r="V11">
        <f t="shared" si="2"/>
        <v>3.9999999999999611E-3</v>
      </c>
      <c r="W11" s="8" t="e">
        <f>AVERAGE(#REF!,#REF!)</f>
        <v>#REF!</v>
      </c>
      <c r="X11">
        <f>AVERAGE(D131, E131, F131, G131, H131, D119, E119)</f>
        <v>4.5714285714285714E-2</v>
      </c>
      <c r="Y11">
        <f>_xlfn.STDEV.S(D119, E119, D131, E131, F131, G131, H131)</f>
        <v>7.8679579246944478E-3</v>
      </c>
      <c r="Z11">
        <f t="shared" si="3"/>
        <v>2.97380857066591E-3</v>
      </c>
      <c r="AA11">
        <f xml:space="preserve"> AVERAGE(D143, D155)</f>
        <v>4.4999999999999998E-2</v>
      </c>
      <c r="AB11">
        <f xml:space="preserve"> _xlfn.STDEV.S(D143, D155)</f>
        <v>7.0710678118655152E-3</v>
      </c>
      <c r="AC11">
        <f t="shared" si="4"/>
        <v>5.0000000000000279E-3</v>
      </c>
    </row>
    <row r="12" spans="1:29" x14ac:dyDescent="0.3">
      <c r="A12" t="s">
        <v>50</v>
      </c>
      <c r="B12" t="s">
        <v>131</v>
      </c>
      <c r="C12" t="s">
        <v>48</v>
      </c>
      <c r="D12">
        <v>2E-3</v>
      </c>
      <c r="J12" s="2" t="s">
        <v>19</v>
      </c>
      <c r="K12">
        <v>3.0000000000000001E-3</v>
      </c>
      <c r="L12">
        <v>0</v>
      </c>
      <c r="M12">
        <v>0</v>
      </c>
      <c r="N12">
        <f>AVERAGE(D36, D48)</f>
        <v>3.0000000000000001E-3</v>
      </c>
      <c r="O12">
        <f>_xlfn.STDEV.S(D36, D48)</f>
        <v>0</v>
      </c>
      <c r="P12">
        <f t="shared" si="0"/>
        <v>0</v>
      </c>
      <c r="Q12">
        <f>AVERAGE(D12, D24)</f>
        <v>2E-3</v>
      </c>
      <c r="R12">
        <f>_xlfn.STDEV.S(D12, D24)</f>
        <v>0</v>
      </c>
      <c r="S12">
        <f t="shared" si="1"/>
        <v>0</v>
      </c>
      <c r="T12">
        <f>AVERAGE(D72, E72, D84, E84, F84)</f>
        <v>3.4000000000000002E-3</v>
      </c>
      <c r="U12">
        <f>_xlfn.STDEV.S(D72, E72, D84, E84, F84)</f>
        <v>5.4772255750516611E-4</v>
      </c>
      <c r="V12">
        <f t="shared" si="2"/>
        <v>2.4494897427831779E-4</v>
      </c>
      <c r="W12" s="8" t="e">
        <f>AVERAGE(#REF!,#REF!)</f>
        <v>#REF!</v>
      </c>
      <c r="X12">
        <f>AVERAGE(D132, E132, F132, G132, H132, D120, E120)</f>
        <v>3.2857142857142863E-3</v>
      </c>
      <c r="Y12">
        <f>_xlfn.STDEV.S(D120, E120, D132, E132, F132, G132, H132)</f>
        <v>1.7994708216848747E-3</v>
      </c>
      <c r="Z12">
        <f t="shared" si="3"/>
        <v>6.8013604081360469E-4</v>
      </c>
      <c r="AA12">
        <f xml:space="preserve"> AVERAGE(D144, D156)</f>
        <v>1.5E-3</v>
      </c>
      <c r="AB12">
        <f xml:space="preserve"> _xlfn.STDEV.S(D144, D156)</f>
        <v>7.0710678118654751E-4</v>
      </c>
      <c r="AC12">
        <f t="shared" si="4"/>
        <v>5.0000000000000001E-4</v>
      </c>
    </row>
    <row r="13" spans="1:29" x14ac:dyDescent="0.3">
      <c r="A13" t="s">
        <v>50</v>
      </c>
      <c r="B13" t="s">
        <v>131</v>
      </c>
      <c r="C13" t="s">
        <v>49</v>
      </c>
      <c r="D13">
        <v>0.3</v>
      </c>
      <c r="J13" s="2" t="s">
        <v>20</v>
      </c>
      <c r="K13">
        <v>0.9</v>
      </c>
      <c r="L13">
        <v>0</v>
      </c>
      <c r="M13">
        <v>0</v>
      </c>
      <c r="N13">
        <f>AVERAGE(D37, D49)</f>
        <v>0.79999999999999993</v>
      </c>
      <c r="O13">
        <f>_xlfn.STDEV.S(D37, D49)</f>
        <v>0.84852813742385702</v>
      </c>
      <c r="P13">
        <f>(O13)/SQRT(2)</f>
        <v>0.6</v>
      </c>
      <c r="Q13">
        <f>AVERAGE(D13, D25)</f>
        <v>0.65</v>
      </c>
      <c r="R13">
        <f>_xlfn.STDEV.S(D13, D25)</f>
        <v>0.49497474683058329</v>
      </c>
      <c r="S13">
        <f t="shared" si="1"/>
        <v>0.35</v>
      </c>
      <c r="T13">
        <f>AVERAGE(D73, E73, D85, E85, F85)</f>
        <v>1.1399999999999999</v>
      </c>
      <c r="U13">
        <f>_xlfn.STDEV.S(D73, E73, D85, E85, F85)</f>
        <v>0.54589376255824762</v>
      </c>
      <c r="V13">
        <f t="shared" si="2"/>
        <v>0.24413111231467421</v>
      </c>
      <c r="W13" s="8" t="e">
        <f>AVERAGE(#REF!,#REF!)</f>
        <v>#REF!</v>
      </c>
      <c r="X13">
        <f>AVERAGE(D133, E133, F133, G133, H133, D121, E121)</f>
        <v>1.3571428571428572</v>
      </c>
      <c r="Y13">
        <f>_xlfn.STDEV.S(D121, E121, D133, E133, F133, G133, H133)</f>
        <v>0.54423384329759972</v>
      </c>
      <c r="Z13">
        <f t="shared" si="3"/>
        <v>0.20570105777576361</v>
      </c>
      <c r="AA13">
        <f xml:space="preserve"> AVERAGE(D145, D157)</f>
        <v>0.65</v>
      </c>
      <c r="AB13">
        <f xml:space="preserve"> _xlfn.STDEV.S(D145, D157)</f>
        <v>0.21213203435596434</v>
      </c>
      <c r="AC13">
        <f t="shared" si="4"/>
        <v>0.15000000000000005</v>
      </c>
    </row>
    <row r="14" spans="1:29" x14ac:dyDescent="0.3">
      <c r="A14" t="s">
        <v>27</v>
      </c>
      <c r="B14" t="s">
        <v>131</v>
      </c>
      <c r="C14" t="s">
        <v>29</v>
      </c>
      <c r="D14">
        <v>2E-3</v>
      </c>
      <c r="F14" s="2"/>
    </row>
    <row r="15" spans="1:29" x14ac:dyDescent="0.3">
      <c r="A15" t="s">
        <v>27</v>
      </c>
      <c r="B15" t="s">
        <v>131</v>
      </c>
      <c r="C15" t="s">
        <v>39</v>
      </c>
      <c r="D15">
        <v>0.71</v>
      </c>
      <c r="F15" s="2"/>
    </row>
    <row r="16" spans="1:29" x14ac:dyDescent="0.3">
      <c r="A16" t="s">
        <v>27</v>
      </c>
      <c r="B16" t="s">
        <v>131</v>
      </c>
      <c r="C16" t="s">
        <v>40</v>
      </c>
      <c r="D16">
        <v>1.2E-2</v>
      </c>
      <c r="F16" s="2"/>
    </row>
    <row r="17" spans="1:7" x14ac:dyDescent="0.3">
      <c r="A17" t="s">
        <v>27</v>
      </c>
      <c r="B17" t="s">
        <v>131</v>
      </c>
      <c r="C17" t="s">
        <v>41</v>
      </c>
      <c r="D17">
        <v>6.0000000000000001E-3</v>
      </c>
      <c r="F17" s="2"/>
    </row>
    <row r="18" spans="1:7" x14ac:dyDescent="0.3">
      <c r="A18" t="s">
        <v>27</v>
      </c>
      <c r="B18" t="s">
        <v>131</v>
      </c>
      <c r="C18" t="s">
        <v>42</v>
      </c>
      <c r="D18">
        <v>0.17</v>
      </c>
      <c r="F18" s="2"/>
    </row>
    <row r="19" spans="1:7" x14ac:dyDescent="0.3">
      <c r="A19" t="s">
        <v>27</v>
      </c>
      <c r="B19" t="s">
        <v>131</v>
      </c>
      <c r="C19" t="s">
        <v>43</v>
      </c>
      <c r="D19">
        <v>0.83</v>
      </c>
      <c r="F19" s="2"/>
    </row>
    <row r="20" spans="1:7" x14ac:dyDescent="0.3">
      <c r="A20" t="s">
        <v>27</v>
      </c>
      <c r="B20" t="s">
        <v>131</v>
      </c>
      <c r="C20" t="s">
        <v>44</v>
      </c>
      <c r="D20">
        <v>0.85</v>
      </c>
      <c r="F20" s="2"/>
    </row>
    <row r="21" spans="1:7" x14ac:dyDescent="0.3">
      <c r="A21" t="s">
        <v>27</v>
      </c>
      <c r="B21" t="s">
        <v>131</v>
      </c>
      <c r="C21" t="s">
        <v>45</v>
      </c>
      <c r="D21">
        <v>0.109</v>
      </c>
      <c r="F21" s="2"/>
    </row>
    <row r="22" spans="1:7" x14ac:dyDescent="0.3">
      <c r="A22" t="s">
        <v>27</v>
      </c>
      <c r="B22" t="s">
        <v>131</v>
      </c>
      <c r="C22" t="s">
        <v>46</v>
      </c>
      <c r="D22">
        <v>1E-3</v>
      </c>
      <c r="F22" s="2"/>
    </row>
    <row r="23" spans="1:7" x14ac:dyDescent="0.3">
      <c r="A23" t="s">
        <v>27</v>
      </c>
      <c r="B23" t="s">
        <v>131</v>
      </c>
      <c r="C23" t="s">
        <v>47</v>
      </c>
      <c r="D23">
        <v>0.08</v>
      </c>
      <c r="F23" s="2"/>
    </row>
    <row r="24" spans="1:7" x14ac:dyDescent="0.3">
      <c r="A24" t="s">
        <v>27</v>
      </c>
      <c r="B24" t="s">
        <v>131</v>
      </c>
      <c r="C24" t="s">
        <v>48</v>
      </c>
      <c r="D24">
        <v>2E-3</v>
      </c>
      <c r="F24" s="2"/>
    </row>
    <row r="25" spans="1:7" x14ac:dyDescent="0.3">
      <c r="A25" t="s">
        <v>27</v>
      </c>
      <c r="B25" t="s">
        <v>131</v>
      </c>
      <c r="C25" t="s">
        <v>49</v>
      </c>
      <c r="D25">
        <v>1</v>
      </c>
      <c r="F25" s="2"/>
    </row>
    <row r="26" spans="1:7" x14ac:dyDescent="0.3">
      <c r="A26" t="s">
        <v>50</v>
      </c>
      <c r="B26" t="s">
        <v>130</v>
      </c>
      <c r="C26" t="s">
        <v>29</v>
      </c>
      <c r="D26">
        <v>1E-3</v>
      </c>
      <c r="F26" s="2"/>
    </row>
    <row r="27" spans="1:7" x14ac:dyDescent="0.3">
      <c r="A27" t="s">
        <v>50</v>
      </c>
      <c r="B27" t="s">
        <v>130</v>
      </c>
      <c r="C27" t="s">
        <v>39</v>
      </c>
      <c r="D27">
        <v>0.98</v>
      </c>
      <c r="F27" s="2"/>
      <c r="G27" s="9"/>
    </row>
    <row r="28" spans="1:7" x14ac:dyDescent="0.3">
      <c r="A28" t="s">
        <v>50</v>
      </c>
      <c r="B28" t="s">
        <v>130</v>
      </c>
      <c r="C28" t="s">
        <v>40</v>
      </c>
      <c r="D28">
        <v>4.0000000000000001E-3</v>
      </c>
      <c r="F28" s="2"/>
    </row>
    <row r="29" spans="1:7" x14ac:dyDescent="0.3">
      <c r="A29" t="s">
        <v>50</v>
      </c>
      <c r="B29" t="s">
        <v>130</v>
      </c>
      <c r="C29" t="s">
        <v>41</v>
      </c>
      <c r="D29">
        <v>4.0000000000000001E-3</v>
      </c>
    </row>
    <row r="30" spans="1:7" x14ac:dyDescent="0.3">
      <c r="A30" t="s">
        <v>50</v>
      </c>
      <c r="B30" t="s">
        <v>130</v>
      </c>
      <c r="C30" t="s">
        <v>42</v>
      </c>
      <c r="D30">
        <v>0.04</v>
      </c>
    </row>
    <row r="31" spans="1:7" x14ac:dyDescent="0.3">
      <c r="A31" t="s">
        <v>50</v>
      </c>
      <c r="B31" t="s">
        <v>130</v>
      </c>
      <c r="C31" t="s">
        <v>43</v>
      </c>
      <c r="D31">
        <v>0.41</v>
      </c>
    </row>
    <row r="32" spans="1:7" x14ac:dyDescent="0.3">
      <c r="A32" t="s">
        <v>50</v>
      </c>
      <c r="B32" t="s">
        <v>130</v>
      </c>
      <c r="C32" t="s">
        <v>44</v>
      </c>
      <c r="D32">
        <v>0.86</v>
      </c>
    </row>
    <row r="33" spans="1:4" x14ac:dyDescent="0.3">
      <c r="A33" t="s">
        <v>50</v>
      </c>
      <c r="B33" t="s">
        <v>130</v>
      </c>
      <c r="C33" t="s">
        <v>45</v>
      </c>
      <c r="D33">
        <v>3.7999999999999999E-2</v>
      </c>
    </row>
    <row r="34" spans="1:4" x14ac:dyDescent="0.3">
      <c r="A34" t="s">
        <v>50</v>
      </c>
      <c r="B34" t="s">
        <v>130</v>
      </c>
      <c r="C34" t="s">
        <v>46</v>
      </c>
      <c r="D34">
        <v>4.4999999999999998E-2</v>
      </c>
    </row>
    <row r="35" spans="1:4" x14ac:dyDescent="0.3">
      <c r="A35" t="s">
        <v>50</v>
      </c>
      <c r="B35" t="s">
        <v>130</v>
      </c>
      <c r="C35" t="s">
        <v>47</v>
      </c>
      <c r="D35">
        <v>0.09</v>
      </c>
    </row>
    <row r="36" spans="1:4" x14ac:dyDescent="0.3">
      <c r="A36" t="s">
        <v>50</v>
      </c>
      <c r="B36" t="s">
        <v>130</v>
      </c>
      <c r="C36" t="s">
        <v>48</v>
      </c>
      <c r="D36">
        <v>3.0000000000000001E-3</v>
      </c>
    </row>
    <row r="37" spans="1:4" x14ac:dyDescent="0.3">
      <c r="A37" t="s">
        <v>50</v>
      </c>
      <c r="B37" t="s">
        <v>130</v>
      </c>
      <c r="C37" t="s">
        <v>49</v>
      </c>
      <c r="D37">
        <v>0.2</v>
      </c>
    </row>
    <row r="38" spans="1:4" x14ac:dyDescent="0.3">
      <c r="A38" t="s">
        <v>27</v>
      </c>
      <c r="B38" t="s">
        <v>130</v>
      </c>
      <c r="C38" t="s">
        <v>29</v>
      </c>
      <c r="D38">
        <v>1E-3</v>
      </c>
    </row>
    <row r="39" spans="1:4" x14ac:dyDescent="0.3">
      <c r="A39" t="s">
        <v>27</v>
      </c>
      <c r="B39" t="s">
        <v>130</v>
      </c>
      <c r="C39" t="s">
        <v>39</v>
      </c>
      <c r="D39">
        <v>0.68</v>
      </c>
    </row>
    <row r="40" spans="1:4" x14ac:dyDescent="0.3">
      <c r="A40" t="s">
        <v>27</v>
      </c>
      <c r="B40" t="s">
        <v>130</v>
      </c>
      <c r="C40" t="s">
        <v>40</v>
      </c>
      <c r="D40">
        <v>8.0000000000000002E-3</v>
      </c>
    </row>
    <row r="41" spans="1:4" x14ac:dyDescent="0.3">
      <c r="A41" t="s">
        <v>27</v>
      </c>
      <c r="B41" t="s">
        <v>130</v>
      </c>
      <c r="C41" t="s">
        <v>41</v>
      </c>
      <c r="D41">
        <v>5.0000000000000001E-3</v>
      </c>
    </row>
    <row r="42" spans="1:4" x14ac:dyDescent="0.3">
      <c r="A42" t="s">
        <v>27</v>
      </c>
      <c r="B42" t="s">
        <v>130</v>
      </c>
      <c r="C42" t="s">
        <v>42</v>
      </c>
      <c r="D42">
        <v>0.19</v>
      </c>
    </row>
    <row r="43" spans="1:4" x14ac:dyDescent="0.3">
      <c r="A43" t="s">
        <v>27</v>
      </c>
      <c r="B43" t="s">
        <v>130</v>
      </c>
      <c r="C43" t="s">
        <v>43</v>
      </c>
      <c r="D43">
        <v>1.1100000000000001</v>
      </c>
    </row>
    <row r="44" spans="1:4" x14ac:dyDescent="0.3">
      <c r="A44" t="s">
        <v>27</v>
      </c>
      <c r="B44" t="s">
        <v>130</v>
      </c>
      <c r="C44" t="s">
        <v>44</v>
      </c>
      <c r="D44">
        <v>0.89</v>
      </c>
    </row>
    <row r="45" spans="1:4" x14ac:dyDescent="0.3">
      <c r="A45" t="s">
        <v>27</v>
      </c>
      <c r="B45" t="s">
        <v>130</v>
      </c>
      <c r="C45" t="s">
        <v>45</v>
      </c>
      <c r="D45">
        <v>0.19</v>
      </c>
    </row>
    <row r="46" spans="1:4" x14ac:dyDescent="0.3">
      <c r="A46" t="s">
        <v>27</v>
      </c>
      <c r="B46" t="s">
        <v>130</v>
      </c>
      <c r="C46" t="s">
        <v>46</v>
      </c>
      <c r="D46">
        <v>1E-3</v>
      </c>
    </row>
    <row r="47" spans="1:4" x14ac:dyDescent="0.3">
      <c r="A47" t="s">
        <v>27</v>
      </c>
      <c r="B47" t="s">
        <v>130</v>
      </c>
      <c r="C47" t="s">
        <v>47</v>
      </c>
      <c r="D47">
        <v>7.0000000000000007E-2</v>
      </c>
    </row>
    <row r="48" spans="1:4" x14ac:dyDescent="0.3">
      <c r="A48" t="s">
        <v>27</v>
      </c>
      <c r="B48" t="s">
        <v>130</v>
      </c>
      <c r="C48" t="s">
        <v>48</v>
      </c>
      <c r="D48">
        <v>3.0000000000000001E-3</v>
      </c>
    </row>
    <row r="49" spans="1:5" x14ac:dyDescent="0.3">
      <c r="A49" t="s">
        <v>27</v>
      </c>
      <c r="B49" t="s">
        <v>130</v>
      </c>
      <c r="C49" t="s">
        <v>49</v>
      </c>
      <c r="D49">
        <v>1.4</v>
      </c>
    </row>
    <row r="50" spans="1:5" x14ac:dyDescent="0.3">
      <c r="A50" t="s">
        <v>27</v>
      </c>
      <c r="B50" t="s">
        <v>129</v>
      </c>
      <c r="C50" t="s">
        <v>29</v>
      </c>
      <c r="D50">
        <v>1E-3</v>
      </c>
    </row>
    <row r="51" spans="1:5" x14ac:dyDescent="0.3">
      <c r="A51" t="s">
        <v>27</v>
      </c>
      <c r="B51" t="s">
        <v>129</v>
      </c>
      <c r="C51" t="s">
        <v>39</v>
      </c>
      <c r="D51">
        <v>0.71</v>
      </c>
    </row>
    <row r="52" spans="1:5" x14ac:dyDescent="0.3">
      <c r="A52" t="s">
        <v>27</v>
      </c>
      <c r="B52" t="s">
        <v>129</v>
      </c>
      <c r="C52" t="s">
        <v>40</v>
      </c>
      <c r="D52">
        <v>8.0000000000000002E-3</v>
      </c>
    </row>
    <row r="53" spans="1:5" x14ac:dyDescent="0.3">
      <c r="A53" t="s">
        <v>27</v>
      </c>
      <c r="B53" t="s">
        <v>129</v>
      </c>
      <c r="C53" t="s">
        <v>41</v>
      </c>
      <c r="D53">
        <v>6.0000000000000001E-3</v>
      </c>
    </row>
    <row r="54" spans="1:5" x14ac:dyDescent="0.3">
      <c r="A54" t="s">
        <v>27</v>
      </c>
      <c r="B54" t="s">
        <v>129</v>
      </c>
      <c r="C54" t="s">
        <v>42</v>
      </c>
      <c r="D54">
        <v>0.18</v>
      </c>
    </row>
    <row r="55" spans="1:5" x14ac:dyDescent="0.3">
      <c r="A55" t="s">
        <v>27</v>
      </c>
      <c r="B55" t="s">
        <v>129</v>
      </c>
      <c r="C55" t="s">
        <v>43</v>
      </c>
      <c r="D55">
        <v>0.46</v>
      </c>
    </row>
    <row r="56" spans="1:5" x14ac:dyDescent="0.3">
      <c r="A56" t="s">
        <v>27</v>
      </c>
      <c r="B56" t="s">
        <v>129</v>
      </c>
      <c r="C56" t="s">
        <v>44</v>
      </c>
      <c r="D56">
        <v>1.24</v>
      </c>
    </row>
    <row r="57" spans="1:5" x14ac:dyDescent="0.3">
      <c r="A57" t="s">
        <v>27</v>
      </c>
      <c r="B57" t="s">
        <v>129</v>
      </c>
      <c r="C57" t="s">
        <v>45</v>
      </c>
      <c r="D57">
        <v>0.121</v>
      </c>
    </row>
    <row r="58" spans="1:5" x14ac:dyDescent="0.3">
      <c r="A58" t="s">
        <v>27</v>
      </c>
      <c r="B58" t="s">
        <v>129</v>
      </c>
      <c r="C58" t="s">
        <v>46</v>
      </c>
      <c r="D58">
        <v>1E-3</v>
      </c>
    </row>
    <row r="59" spans="1:5" x14ac:dyDescent="0.3">
      <c r="A59" t="s">
        <v>27</v>
      </c>
      <c r="B59" t="s">
        <v>129</v>
      </c>
      <c r="C59" t="s">
        <v>47</v>
      </c>
      <c r="D59">
        <v>0.08</v>
      </c>
    </row>
    <row r="60" spans="1:5" x14ac:dyDescent="0.3">
      <c r="A60" t="s">
        <v>27</v>
      </c>
      <c r="B60" t="s">
        <v>129</v>
      </c>
      <c r="C60" t="s">
        <v>48</v>
      </c>
      <c r="D60">
        <v>3.0000000000000001E-3</v>
      </c>
    </row>
    <row r="61" spans="1:5" x14ac:dyDescent="0.3">
      <c r="A61" t="s">
        <v>27</v>
      </c>
      <c r="B61" t="s">
        <v>129</v>
      </c>
      <c r="C61" t="s">
        <v>49</v>
      </c>
      <c r="D61">
        <v>0.9</v>
      </c>
    </row>
    <row r="62" spans="1:5" x14ac:dyDescent="0.3">
      <c r="A62" t="s">
        <v>50</v>
      </c>
      <c r="B62" t="s">
        <v>28</v>
      </c>
      <c r="C62" t="s">
        <v>29</v>
      </c>
      <c r="D62">
        <v>3.0000000000000001E-3</v>
      </c>
      <c r="E62">
        <v>4.0000000000000001E-3</v>
      </c>
    </row>
    <row r="63" spans="1:5" x14ac:dyDescent="0.3">
      <c r="A63" t="s">
        <v>50</v>
      </c>
      <c r="B63" t="s">
        <v>28</v>
      </c>
      <c r="C63" t="s">
        <v>39</v>
      </c>
      <c r="D63">
        <v>0.97</v>
      </c>
      <c r="E63">
        <v>0.98</v>
      </c>
    </row>
    <row r="64" spans="1:5" x14ac:dyDescent="0.3">
      <c r="A64" t="s">
        <v>50</v>
      </c>
      <c r="B64" t="s">
        <v>28</v>
      </c>
      <c r="C64" t="s">
        <v>40</v>
      </c>
      <c r="D64">
        <v>0.01</v>
      </c>
      <c r="E64">
        <v>1.0999999999999999E-2</v>
      </c>
    </row>
    <row r="65" spans="1:6" x14ac:dyDescent="0.3">
      <c r="A65" t="s">
        <v>50</v>
      </c>
      <c r="B65" t="s">
        <v>28</v>
      </c>
      <c r="C65" t="s">
        <v>41</v>
      </c>
      <c r="D65">
        <v>4.0000000000000001E-3</v>
      </c>
      <c r="E65">
        <v>7.0000000000000001E-3</v>
      </c>
    </row>
    <row r="66" spans="1:6" x14ac:dyDescent="0.3">
      <c r="A66" t="s">
        <v>50</v>
      </c>
      <c r="B66" t="s">
        <v>28</v>
      </c>
      <c r="C66" t="s">
        <v>42</v>
      </c>
      <c r="D66">
        <v>0.14000000000000001</v>
      </c>
      <c r="E66">
        <v>0.21</v>
      </c>
    </row>
    <row r="67" spans="1:6" x14ac:dyDescent="0.3">
      <c r="A67" t="s">
        <v>50</v>
      </c>
      <c r="B67" t="s">
        <v>28</v>
      </c>
      <c r="C67" t="s">
        <v>43</v>
      </c>
      <c r="D67">
        <v>0.34</v>
      </c>
      <c r="E67">
        <v>0.36</v>
      </c>
    </row>
    <row r="68" spans="1:6" x14ac:dyDescent="0.3">
      <c r="A68" t="s">
        <v>50</v>
      </c>
      <c r="B68" t="s">
        <v>28</v>
      </c>
      <c r="C68" t="s">
        <v>44</v>
      </c>
      <c r="D68">
        <v>0.88</v>
      </c>
      <c r="E68">
        <v>0.83</v>
      </c>
    </row>
    <row r="69" spans="1:6" x14ac:dyDescent="0.3">
      <c r="A69" t="s">
        <v>50</v>
      </c>
      <c r="B69" t="s">
        <v>28</v>
      </c>
      <c r="C69" t="s">
        <v>45</v>
      </c>
      <c r="D69">
        <v>5.7000000000000002E-2</v>
      </c>
      <c r="E69">
        <v>0.11600000000000001</v>
      </c>
    </row>
    <row r="70" spans="1:6" x14ac:dyDescent="0.3">
      <c r="A70" t="s">
        <v>50</v>
      </c>
      <c r="B70" t="s">
        <v>28</v>
      </c>
      <c r="C70" t="s">
        <v>46</v>
      </c>
      <c r="D70">
        <v>3.2000000000000001E-2</v>
      </c>
      <c r="E70">
        <v>1.6E-2</v>
      </c>
    </row>
    <row r="71" spans="1:6" x14ac:dyDescent="0.3">
      <c r="A71" t="s">
        <v>50</v>
      </c>
      <c r="B71" t="s">
        <v>28</v>
      </c>
      <c r="C71" t="s">
        <v>47</v>
      </c>
      <c r="D71">
        <v>7.0000000000000007E-2</v>
      </c>
      <c r="E71">
        <v>7.0000000000000007E-2</v>
      </c>
    </row>
    <row r="72" spans="1:6" x14ac:dyDescent="0.3">
      <c r="A72" t="s">
        <v>50</v>
      </c>
      <c r="B72" t="s">
        <v>28</v>
      </c>
      <c r="C72" t="s">
        <v>48</v>
      </c>
      <c r="D72">
        <v>3.0000000000000001E-3</v>
      </c>
      <c r="E72">
        <v>3.0000000000000001E-3</v>
      </c>
    </row>
    <row r="73" spans="1:6" x14ac:dyDescent="0.3">
      <c r="A73" t="s">
        <v>50</v>
      </c>
      <c r="B73" t="s">
        <v>28</v>
      </c>
      <c r="C73" t="s">
        <v>49</v>
      </c>
      <c r="D73">
        <v>0.5</v>
      </c>
      <c r="E73">
        <v>0.8</v>
      </c>
    </row>
    <row r="74" spans="1:6" x14ac:dyDescent="0.3">
      <c r="A74" t="s">
        <v>27</v>
      </c>
      <c r="B74" t="s">
        <v>28</v>
      </c>
      <c r="C74" t="s">
        <v>29</v>
      </c>
      <c r="D74">
        <v>2E-3</v>
      </c>
      <c r="E74">
        <v>3.0000000000000001E-3</v>
      </c>
      <c r="F74">
        <v>3.0000000000000001E-3</v>
      </c>
    </row>
    <row r="75" spans="1:6" x14ac:dyDescent="0.3">
      <c r="A75" t="s">
        <v>27</v>
      </c>
      <c r="B75" t="s">
        <v>28</v>
      </c>
      <c r="C75" t="s">
        <v>39</v>
      </c>
      <c r="D75">
        <v>0.67</v>
      </c>
      <c r="E75">
        <v>0.66</v>
      </c>
      <c r="F75">
        <v>0.63</v>
      </c>
    </row>
    <row r="76" spans="1:6" x14ac:dyDescent="0.3">
      <c r="A76" t="s">
        <v>27</v>
      </c>
      <c r="B76" t="s">
        <v>28</v>
      </c>
      <c r="C76" t="s">
        <v>40</v>
      </c>
      <c r="D76">
        <v>1.2999999999999999E-2</v>
      </c>
      <c r="E76">
        <v>1.6E-2</v>
      </c>
      <c r="F76">
        <v>1.4999999999999999E-2</v>
      </c>
    </row>
    <row r="77" spans="1:6" x14ac:dyDescent="0.3">
      <c r="A77" t="s">
        <v>27</v>
      </c>
      <c r="B77" t="s">
        <v>28</v>
      </c>
      <c r="C77" t="s">
        <v>41</v>
      </c>
      <c r="D77">
        <v>3.0000000000000001E-3</v>
      </c>
      <c r="E77">
        <v>6.0000000000000001E-3</v>
      </c>
      <c r="F77">
        <v>5.0000000000000001E-3</v>
      </c>
    </row>
    <row r="78" spans="1:6" x14ac:dyDescent="0.3">
      <c r="A78" t="s">
        <v>27</v>
      </c>
      <c r="B78" t="s">
        <v>28</v>
      </c>
      <c r="C78" t="s">
        <v>42</v>
      </c>
      <c r="D78">
        <v>0.27</v>
      </c>
      <c r="E78">
        <v>0.46</v>
      </c>
      <c r="F78">
        <v>0.39</v>
      </c>
    </row>
    <row r="79" spans="1:6" x14ac:dyDescent="0.3">
      <c r="A79" t="s">
        <v>27</v>
      </c>
      <c r="B79" t="s">
        <v>28</v>
      </c>
      <c r="C79" t="s">
        <v>43</v>
      </c>
      <c r="D79">
        <v>0.33</v>
      </c>
      <c r="E79">
        <v>0.49</v>
      </c>
      <c r="F79">
        <v>0.48</v>
      </c>
    </row>
    <row r="80" spans="1:6" x14ac:dyDescent="0.3">
      <c r="A80" t="s">
        <v>27</v>
      </c>
      <c r="B80" t="s">
        <v>28</v>
      </c>
      <c r="C80" t="s">
        <v>44</v>
      </c>
      <c r="D80">
        <v>0.78</v>
      </c>
      <c r="E80">
        <v>0.87</v>
      </c>
      <c r="F80">
        <v>0.83</v>
      </c>
    </row>
    <row r="81" spans="1:6" x14ac:dyDescent="0.3">
      <c r="A81" t="s">
        <v>27</v>
      </c>
      <c r="B81" t="s">
        <v>28</v>
      </c>
      <c r="C81" t="s">
        <v>45</v>
      </c>
      <c r="D81">
        <v>0.11</v>
      </c>
      <c r="E81">
        <v>0.22600000000000001</v>
      </c>
      <c r="F81">
        <v>0.19500000000000001</v>
      </c>
    </row>
    <row r="82" spans="1:6" x14ac:dyDescent="0.3">
      <c r="A82" t="s">
        <v>27</v>
      </c>
      <c r="B82" t="s">
        <v>28</v>
      </c>
      <c r="C82" t="s">
        <v>46</v>
      </c>
      <c r="D82">
        <v>1.7999999999999999E-2</v>
      </c>
      <c r="E82">
        <v>1E-3</v>
      </c>
      <c r="F82">
        <v>1E-3</v>
      </c>
    </row>
    <row r="83" spans="1:6" x14ac:dyDescent="0.3">
      <c r="A83" t="s">
        <v>27</v>
      </c>
      <c r="B83" t="s">
        <v>28</v>
      </c>
      <c r="C83" t="s">
        <v>47</v>
      </c>
      <c r="D83">
        <v>0.09</v>
      </c>
      <c r="E83">
        <v>7.0000000000000007E-2</v>
      </c>
      <c r="F83">
        <v>7.0000000000000007E-2</v>
      </c>
    </row>
    <row r="84" spans="1:6" x14ac:dyDescent="0.3">
      <c r="A84" t="s">
        <v>27</v>
      </c>
      <c r="B84" t="s">
        <v>28</v>
      </c>
      <c r="C84" t="s">
        <v>48</v>
      </c>
      <c r="D84">
        <v>3.0000000000000001E-3</v>
      </c>
      <c r="E84">
        <v>4.0000000000000001E-3</v>
      </c>
      <c r="F84">
        <v>4.0000000000000001E-3</v>
      </c>
    </row>
    <row r="85" spans="1:6" x14ac:dyDescent="0.3">
      <c r="A85" t="s">
        <v>27</v>
      </c>
      <c r="B85" t="s">
        <v>28</v>
      </c>
      <c r="C85" t="s">
        <v>49</v>
      </c>
      <c r="D85">
        <v>1</v>
      </c>
      <c r="E85">
        <v>1.8</v>
      </c>
      <c r="F85">
        <v>1.6</v>
      </c>
    </row>
    <row r="86" spans="1:6" x14ac:dyDescent="0.3">
      <c r="A86" t="s">
        <v>50</v>
      </c>
      <c r="B86" t="s">
        <v>116</v>
      </c>
      <c r="C86" t="s">
        <v>29</v>
      </c>
      <c r="D86">
        <v>2E-3</v>
      </c>
      <c r="E86">
        <v>2E-3</v>
      </c>
    </row>
    <row r="87" spans="1:6" x14ac:dyDescent="0.3">
      <c r="A87" t="s">
        <v>50</v>
      </c>
      <c r="B87" t="s">
        <v>116</v>
      </c>
      <c r="C87" t="s">
        <v>39</v>
      </c>
      <c r="D87">
        <v>0.99</v>
      </c>
      <c r="E87">
        <v>0.93</v>
      </c>
    </row>
    <row r="88" spans="1:6" x14ac:dyDescent="0.3">
      <c r="A88" t="s">
        <v>50</v>
      </c>
      <c r="B88" t="s">
        <v>116</v>
      </c>
      <c r="C88" t="s">
        <v>40</v>
      </c>
      <c r="D88">
        <v>0.01</v>
      </c>
      <c r="E88">
        <v>1.2999999999999999E-2</v>
      </c>
    </row>
    <row r="89" spans="1:6" x14ac:dyDescent="0.3">
      <c r="A89" t="s">
        <v>50</v>
      </c>
      <c r="B89" t="s">
        <v>116</v>
      </c>
      <c r="C89" t="s">
        <v>41</v>
      </c>
      <c r="D89">
        <v>3.0000000000000001E-3</v>
      </c>
      <c r="E89">
        <v>5.0000000000000001E-3</v>
      </c>
    </row>
    <row r="90" spans="1:6" x14ac:dyDescent="0.3">
      <c r="A90" t="s">
        <v>50</v>
      </c>
      <c r="B90" t="s">
        <v>116</v>
      </c>
      <c r="C90" t="s">
        <v>42</v>
      </c>
      <c r="D90">
        <v>0.12</v>
      </c>
      <c r="E90">
        <v>0.2</v>
      </c>
    </row>
    <row r="91" spans="1:6" x14ac:dyDescent="0.3">
      <c r="A91" t="s">
        <v>50</v>
      </c>
      <c r="B91" t="s">
        <v>116</v>
      </c>
      <c r="C91" t="s">
        <v>43</v>
      </c>
      <c r="D91">
        <v>0.26</v>
      </c>
      <c r="E91">
        <v>0.31</v>
      </c>
    </row>
    <row r="92" spans="1:6" x14ac:dyDescent="0.3">
      <c r="A92" t="s">
        <v>50</v>
      </c>
      <c r="B92" t="s">
        <v>116</v>
      </c>
      <c r="C92" t="s">
        <v>44</v>
      </c>
      <c r="D92">
        <v>0.71</v>
      </c>
      <c r="E92">
        <v>0.81</v>
      </c>
    </row>
    <row r="93" spans="1:6" x14ac:dyDescent="0.3">
      <c r="A93" t="s">
        <v>50</v>
      </c>
      <c r="B93" t="s">
        <v>116</v>
      </c>
      <c r="C93" t="s">
        <v>45</v>
      </c>
      <c r="D93">
        <v>5.3999999999999999E-2</v>
      </c>
      <c r="E93">
        <v>9.5000000000000001E-2</v>
      </c>
    </row>
    <row r="94" spans="1:6" x14ac:dyDescent="0.3">
      <c r="A94" t="s">
        <v>50</v>
      </c>
      <c r="B94" t="s">
        <v>116</v>
      </c>
      <c r="C94" t="s">
        <v>46</v>
      </c>
      <c r="D94">
        <v>1.7999999999999999E-2</v>
      </c>
      <c r="E94">
        <v>0.02</v>
      </c>
    </row>
    <row r="95" spans="1:6" x14ac:dyDescent="0.3">
      <c r="A95" t="s">
        <v>50</v>
      </c>
      <c r="B95" t="s">
        <v>116</v>
      </c>
      <c r="C95" t="s">
        <v>47</v>
      </c>
      <c r="D95">
        <v>0.05</v>
      </c>
      <c r="E95">
        <v>0.06</v>
      </c>
    </row>
    <row r="96" spans="1:6" x14ac:dyDescent="0.3">
      <c r="A96" t="s">
        <v>50</v>
      </c>
      <c r="B96" t="s">
        <v>116</v>
      </c>
      <c r="C96" t="s">
        <v>48</v>
      </c>
      <c r="D96">
        <v>2E-3</v>
      </c>
      <c r="E96">
        <v>2E-3</v>
      </c>
    </row>
    <row r="97" spans="1:5" x14ac:dyDescent="0.3">
      <c r="A97" t="s">
        <v>50</v>
      </c>
      <c r="B97" t="s">
        <v>116</v>
      </c>
      <c r="C97" t="s">
        <v>49</v>
      </c>
      <c r="D97">
        <v>0.6</v>
      </c>
      <c r="E97">
        <v>1</v>
      </c>
    </row>
    <row r="98" spans="1:5" x14ac:dyDescent="0.3">
      <c r="A98" t="s">
        <v>27</v>
      </c>
      <c r="B98" t="s">
        <v>116</v>
      </c>
      <c r="C98" t="s">
        <v>29</v>
      </c>
      <c r="D98">
        <v>1E-3</v>
      </c>
      <c r="E98">
        <v>3.0000000000000001E-3</v>
      </c>
    </row>
    <row r="99" spans="1:5" x14ac:dyDescent="0.3">
      <c r="A99" t="s">
        <v>27</v>
      </c>
      <c r="B99" t="s">
        <v>116</v>
      </c>
      <c r="C99" t="s">
        <v>39</v>
      </c>
      <c r="D99">
        <v>0.6</v>
      </c>
      <c r="E99">
        <v>0.63</v>
      </c>
    </row>
    <row r="100" spans="1:5" x14ac:dyDescent="0.3">
      <c r="A100" t="s">
        <v>27</v>
      </c>
      <c r="B100" t="s">
        <v>116</v>
      </c>
      <c r="C100" t="s">
        <v>40</v>
      </c>
      <c r="D100">
        <v>1.2E-2</v>
      </c>
      <c r="E100">
        <v>1.6E-2</v>
      </c>
    </row>
    <row r="101" spans="1:5" x14ac:dyDescent="0.3">
      <c r="A101" t="s">
        <v>27</v>
      </c>
      <c r="B101" t="s">
        <v>116</v>
      </c>
      <c r="C101" t="s">
        <v>41</v>
      </c>
      <c r="D101">
        <v>1.7000000000000001E-2</v>
      </c>
      <c r="E101">
        <v>6.0000000000000001E-3</v>
      </c>
    </row>
    <row r="102" spans="1:5" x14ac:dyDescent="0.3">
      <c r="A102" t="s">
        <v>27</v>
      </c>
      <c r="B102" t="s">
        <v>116</v>
      </c>
      <c r="C102" t="s">
        <v>42</v>
      </c>
      <c r="D102">
        <v>0.24</v>
      </c>
      <c r="E102">
        <v>0.47</v>
      </c>
    </row>
    <row r="103" spans="1:5" x14ac:dyDescent="0.3">
      <c r="A103" t="s">
        <v>27</v>
      </c>
      <c r="B103" t="s">
        <v>116</v>
      </c>
      <c r="C103" t="s">
        <v>43</v>
      </c>
      <c r="D103">
        <v>0.28999999999999998</v>
      </c>
      <c r="E103">
        <v>0.49</v>
      </c>
    </row>
    <row r="104" spans="1:5" x14ac:dyDescent="0.3">
      <c r="A104" t="s">
        <v>27</v>
      </c>
      <c r="B104" t="s">
        <v>116</v>
      </c>
      <c r="C104" t="s">
        <v>44</v>
      </c>
      <c r="D104">
        <v>0.63</v>
      </c>
      <c r="E104">
        <v>0.78</v>
      </c>
    </row>
    <row r="105" spans="1:5" x14ac:dyDescent="0.3">
      <c r="A105" t="s">
        <v>27</v>
      </c>
      <c r="B105" t="s">
        <v>116</v>
      </c>
      <c r="C105" t="s">
        <v>45</v>
      </c>
      <c r="D105">
        <v>8.8999999999999996E-2</v>
      </c>
      <c r="E105">
        <v>0.216</v>
      </c>
    </row>
    <row r="106" spans="1:5" x14ac:dyDescent="0.3">
      <c r="A106" t="s">
        <v>27</v>
      </c>
      <c r="B106" t="s">
        <v>116</v>
      </c>
      <c r="C106" t="s">
        <v>46</v>
      </c>
      <c r="D106">
        <v>1E-3</v>
      </c>
      <c r="E106">
        <v>1E-3</v>
      </c>
    </row>
    <row r="107" spans="1:5" x14ac:dyDescent="0.3">
      <c r="A107" t="s">
        <v>27</v>
      </c>
      <c r="B107" t="s">
        <v>116</v>
      </c>
      <c r="C107" t="s">
        <v>47</v>
      </c>
      <c r="D107">
        <v>0.05</v>
      </c>
      <c r="E107">
        <v>0.05</v>
      </c>
    </row>
    <row r="108" spans="1:5" x14ac:dyDescent="0.3">
      <c r="A108" t="s">
        <v>27</v>
      </c>
      <c r="B108" t="s">
        <v>116</v>
      </c>
      <c r="C108" t="s">
        <v>48</v>
      </c>
      <c r="D108">
        <v>2E-3</v>
      </c>
      <c r="E108">
        <v>6.0000000000000001E-3</v>
      </c>
    </row>
    <row r="109" spans="1:5" x14ac:dyDescent="0.3">
      <c r="A109" t="s">
        <v>27</v>
      </c>
      <c r="B109" t="s">
        <v>116</v>
      </c>
      <c r="C109" t="s">
        <v>49</v>
      </c>
      <c r="D109">
        <v>1</v>
      </c>
      <c r="E109">
        <v>2.1</v>
      </c>
    </row>
    <row r="110" spans="1:5" x14ac:dyDescent="0.3">
      <c r="A110" t="s">
        <v>50</v>
      </c>
      <c r="B110" t="s">
        <v>52</v>
      </c>
      <c r="C110" t="s">
        <v>29</v>
      </c>
      <c r="D110">
        <v>4.0000000000000001E-3</v>
      </c>
      <c r="E110">
        <v>1E-3</v>
      </c>
    </row>
    <row r="111" spans="1:5" x14ac:dyDescent="0.3">
      <c r="A111" t="s">
        <v>50</v>
      </c>
      <c r="B111" t="s">
        <v>52</v>
      </c>
      <c r="C111" t="s">
        <v>39</v>
      </c>
      <c r="D111">
        <v>0.94</v>
      </c>
      <c r="E111">
        <v>0.97</v>
      </c>
    </row>
    <row r="112" spans="1:5" x14ac:dyDescent="0.3">
      <c r="A112" t="s">
        <v>50</v>
      </c>
      <c r="B112" t="s">
        <v>52</v>
      </c>
      <c r="C112" t="s">
        <v>40</v>
      </c>
      <c r="D112">
        <v>0.01</v>
      </c>
      <c r="E112">
        <v>1.2E-2</v>
      </c>
    </row>
    <row r="113" spans="1:8" x14ac:dyDescent="0.3">
      <c r="A113" t="s">
        <v>50</v>
      </c>
      <c r="B113" t="s">
        <v>52</v>
      </c>
      <c r="C113" t="s">
        <v>41</v>
      </c>
      <c r="D113">
        <v>4.0000000000000001E-3</v>
      </c>
      <c r="E113">
        <v>6.0000000000000001E-3</v>
      </c>
    </row>
    <row r="114" spans="1:8" x14ac:dyDescent="0.3">
      <c r="A114" t="s">
        <v>50</v>
      </c>
      <c r="B114" t="s">
        <v>52</v>
      </c>
      <c r="C114" t="s">
        <v>42</v>
      </c>
      <c r="D114">
        <v>0.14000000000000001</v>
      </c>
      <c r="E114">
        <v>0.18</v>
      </c>
    </row>
    <row r="115" spans="1:8" x14ac:dyDescent="0.3">
      <c r="A115" t="s">
        <v>50</v>
      </c>
      <c r="B115" t="s">
        <v>52</v>
      </c>
      <c r="C115" t="s">
        <v>43</v>
      </c>
      <c r="D115">
        <v>0.62</v>
      </c>
      <c r="E115">
        <v>0.28000000000000003</v>
      </c>
    </row>
    <row r="116" spans="1:8" x14ac:dyDescent="0.3">
      <c r="A116" t="s">
        <v>50</v>
      </c>
      <c r="B116" t="s">
        <v>52</v>
      </c>
      <c r="C116" t="s">
        <v>44</v>
      </c>
      <c r="D116">
        <v>0.72</v>
      </c>
      <c r="E116">
        <v>0.76</v>
      </c>
    </row>
    <row r="117" spans="1:8" x14ac:dyDescent="0.3">
      <c r="A117" t="s">
        <v>50</v>
      </c>
      <c r="B117" t="s">
        <v>52</v>
      </c>
      <c r="C117" t="s">
        <v>45</v>
      </c>
      <c r="D117">
        <v>6.6000000000000003E-2</v>
      </c>
      <c r="E117">
        <v>8.4000000000000005E-2</v>
      </c>
    </row>
    <row r="118" spans="1:8" x14ac:dyDescent="0.3">
      <c r="A118" t="s">
        <v>50</v>
      </c>
      <c r="B118" t="s">
        <v>52</v>
      </c>
      <c r="C118" t="s">
        <v>46</v>
      </c>
      <c r="D118">
        <v>1.6E-2</v>
      </c>
      <c r="E118">
        <v>1.7000000000000001E-2</v>
      </c>
    </row>
    <row r="119" spans="1:8" x14ac:dyDescent="0.3">
      <c r="A119" t="s">
        <v>50</v>
      </c>
      <c r="B119" t="s">
        <v>52</v>
      </c>
      <c r="C119" t="s">
        <v>47</v>
      </c>
      <c r="D119">
        <v>0.05</v>
      </c>
      <c r="E119">
        <v>0.06</v>
      </c>
    </row>
    <row r="120" spans="1:8" x14ac:dyDescent="0.3">
      <c r="A120" t="s">
        <v>50</v>
      </c>
      <c r="B120" t="s">
        <v>52</v>
      </c>
      <c r="C120" t="s">
        <v>48</v>
      </c>
      <c r="D120">
        <v>2E-3</v>
      </c>
      <c r="E120">
        <v>3.0000000000000001E-3</v>
      </c>
    </row>
    <row r="121" spans="1:8" x14ac:dyDescent="0.3">
      <c r="A121" t="s">
        <v>50</v>
      </c>
      <c r="B121" t="s">
        <v>52</v>
      </c>
      <c r="C121" t="s">
        <v>49</v>
      </c>
      <c r="D121">
        <v>1.2</v>
      </c>
      <c r="E121">
        <v>0.7</v>
      </c>
    </row>
    <row r="122" spans="1:8" x14ac:dyDescent="0.3">
      <c r="A122" t="s">
        <v>27</v>
      </c>
      <c r="B122" t="s">
        <v>52</v>
      </c>
      <c r="C122" t="s">
        <v>29</v>
      </c>
      <c r="D122">
        <v>2E-3</v>
      </c>
      <c r="E122">
        <v>5.0000000000000001E-3</v>
      </c>
      <c r="F122">
        <v>3.0000000000000001E-3</v>
      </c>
      <c r="G122">
        <v>3.0000000000000001E-3</v>
      </c>
      <c r="H122">
        <v>1E-3</v>
      </c>
    </row>
    <row r="123" spans="1:8" x14ac:dyDescent="0.3">
      <c r="A123" t="s">
        <v>27</v>
      </c>
      <c r="B123" t="s">
        <v>52</v>
      </c>
      <c r="C123" t="s">
        <v>39</v>
      </c>
      <c r="D123">
        <v>0.62</v>
      </c>
      <c r="E123">
        <v>0.68</v>
      </c>
      <c r="F123">
        <v>0.62</v>
      </c>
      <c r="G123">
        <v>0.63</v>
      </c>
      <c r="H123">
        <v>0.55000000000000004</v>
      </c>
    </row>
    <row r="124" spans="1:8" x14ac:dyDescent="0.3">
      <c r="A124" t="s">
        <v>27</v>
      </c>
      <c r="B124" t="s">
        <v>52</v>
      </c>
      <c r="C124" t="s">
        <v>40</v>
      </c>
      <c r="D124">
        <v>1.0999999999999999E-2</v>
      </c>
      <c r="E124">
        <v>0.02</v>
      </c>
      <c r="F124">
        <v>1.2E-2</v>
      </c>
      <c r="G124">
        <v>1.7000000000000001E-2</v>
      </c>
      <c r="H124">
        <v>8.0000000000000002E-3</v>
      </c>
    </row>
    <row r="125" spans="1:8" x14ac:dyDescent="0.3">
      <c r="A125" t="s">
        <v>27</v>
      </c>
      <c r="B125" t="s">
        <v>52</v>
      </c>
      <c r="C125" t="s">
        <v>41</v>
      </c>
      <c r="D125">
        <v>3.0000000000000001E-3</v>
      </c>
      <c r="E125">
        <v>5.0000000000000001E-3</v>
      </c>
      <c r="F125">
        <v>5.0000000000000001E-3</v>
      </c>
      <c r="G125">
        <v>6.0000000000000001E-3</v>
      </c>
      <c r="H125">
        <v>3.0000000000000001E-3</v>
      </c>
    </row>
    <row r="126" spans="1:8" x14ac:dyDescent="0.3">
      <c r="A126" t="s">
        <v>27</v>
      </c>
      <c r="B126" t="s">
        <v>52</v>
      </c>
      <c r="C126" t="s">
        <v>42</v>
      </c>
      <c r="D126">
        <v>0.2</v>
      </c>
      <c r="E126">
        <v>0.51</v>
      </c>
      <c r="F126">
        <v>0.35</v>
      </c>
      <c r="G126">
        <v>0.43</v>
      </c>
      <c r="H126">
        <v>0.23</v>
      </c>
    </row>
    <row r="127" spans="1:8" x14ac:dyDescent="0.3">
      <c r="A127" t="s">
        <v>27</v>
      </c>
      <c r="B127" t="s">
        <v>52</v>
      </c>
      <c r="C127" t="s">
        <v>43</v>
      </c>
      <c r="D127">
        <v>0.21</v>
      </c>
      <c r="E127">
        <v>0.59</v>
      </c>
      <c r="F127">
        <v>0.4</v>
      </c>
      <c r="G127">
        <v>0.48</v>
      </c>
      <c r="H127">
        <v>0.28000000000000003</v>
      </c>
    </row>
    <row r="128" spans="1:8" x14ac:dyDescent="0.3">
      <c r="A128" t="s">
        <v>27</v>
      </c>
      <c r="B128" t="s">
        <v>52</v>
      </c>
      <c r="C128" t="s">
        <v>44</v>
      </c>
      <c r="D128">
        <v>0.55000000000000004</v>
      </c>
      <c r="E128">
        <v>0.88</v>
      </c>
      <c r="F128">
        <v>0.7</v>
      </c>
      <c r="G128">
        <v>0.79</v>
      </c>
      <c r="H128">
        <v>0.54</v>
      </c>
    </row>
    <row r="129" spans="1:8" x14ac:dyDescent="0.3">
      <c r="A129" t="s">
        <v>27</v>
      </c>
      <c r="B129" t="s">
        <v>52</v>
      </c>
      <c r="C129" t="s">
        <v>45</v>
      </c>
      <c r="D129">
        <v>5.8000000000000003E-2</v>
      </c>
      <c r="E129">
        <v>0.24399999999999999</v>
      </c>
      <c r="F129">
        <v>0.16400000000000001</v>
      </c>
      <c r="G129">
        <v>0.20200000000000001</v>
      </c>
      <c r="H129">
        <v>9.9000000000000005E-2</v>
      </c>
    </row>
    <row r="130" spans="1:8" x14ac:dyDescent="0.3">
      <c r="A130" t="s">
        <v>27</v>
      </c>
      <c r="B130" t="s">
        <v>52</v>
      </c>
      <c r="C130" t="s">
        <v>46</v>
      </c>
      <c r="D130">
        <v>2E-3</v>
      </c>
      <c r="E130">
        <v>1E-3</v>
      </c>
      <c r="F130">
        <v>1E-3</v>
      </c>
      <c r="G130">
        <v>1E-3</v>
      </c>
      <c r="H130">
        <v>1E-3</v>
      </c>
    </row>
    <row r="131" spans="1:8" x14ac:dyDescent="0.3">
      <c r="A131" t="s">
        <v>27</v>
      </c>
      <c r="B131" t="s">
        <v>52</v>
      </c>
      <c r="C131" t="s">
        <v>47</v>
      </c>
      <c r="D131">
        <v>0.04</v>
      </c>
      <c r="E131">
        <v>0.04</v>
      </c>
      <c r="F131">
        <v>0.04</v>
      </c>
      <c r="G131">
        <v>0.05</v>
      </c>
      <c r="H131">
        <v>0.04</v>
      </c>
    </row>
    <row r="132" spans="1:8" x14ac:dyDescent="0.3">
      <c r="A132" t="s">
        <v>27</v>
      </c>
      <c r="B132" t="s">
        <v>52</v>
      </c>
      <c r="C132" t="s">
        <v>48</v>
      </c>
      <c r="D132">
        <v>2E-3</v>
      </c>
      <c r="E132">
        <v>6.0000000000000001E-3</v>
      </c>
      <c r="F132">
        <v>4.0000000000000001E-3</v>
      </c>
      <c r="G132">
        <v>5.0000000000000001E-3</v>
      </c>
      <c r="H132">
        <v>1E-3</v>
      </c>
    </row>
    <row r="133" spans="1:8" x14ac:dyDescent="0.3">
      <c r="A133" t="s">
        <v>27</v>
      </c>
      <c r="B133" t="s">
        <v>52</v>
      </c>
      <c r="C133" t="s">
        <v>49</v>
      </c>
      <c r="D133">
        <v>0.8</v>
      </c>
      <c r="E133">
        <v>2.1</v>
      </c>
      <c r="F133">
        <v>1.5</v>
      </c>
      <c r="G133">
        <v>2</v>
      </c>
      <c r="H133">
        <v>1.2</v>
      </c>
    </row>
    <row r="134" spans="1:8" x14ac:dyDescent="0.3">
      <c r="A134" t="s">
        <v>50</v>
      </c>
      <c r="B134" t="s">
        <v>51</v>
      </c>
      <c r="C134" t="s">
        <v>29</v>
      </c>
      <c r="D134">
        <v>1E-3</v>
      </c>
    </row>
    <row r="135" spans="1:8" x14ac:dyDescent="0.3">
      <c r="A135" t="s">
        <v>50</v>
      </c>
      <c r="B135" t="s">
        <v>51</v>
      </c>
      <c r="C135" t="s">
        <v>39</v>
      </c>
      <c r="D135">
        <v>0.81</v>
      </c>
    </row>
    <row r="136" spans="1:8" x14ac:dyDescent="0.3">
      <c r="A136" t="s">
        <v>50</v>
      </c>
      <c r="B136" t="s">
        <v>51</v>
      </c>
      <c r="C136" t="s">
        <v>40</v>
      </c>
      <c r="D136">
        <v>8.9999999999999993E-3</v>
      </c>
    </row>
    <row r="137" spans="1:8" x14ac:dyDescent="0.3">
      <c r="A137" t="s">
        <v>50</v>
      </c>
      <c r="B137" t="s">
        <v>51</v>
      </c>
      <c r="C137" t="s">
        <v>41</v>
      </c>
      <c r="D137">
        <v>4.0000000000000001E-3</v>
      </c>
    </row>
    <row r="138" spans="1:8" x14ac:dyDescent="0.3">
      <c r="A138" t="s">
        <v>50</v>
      </c>
      <c r="B138" t="s">
        <v>51</v>
      </c>
      <c r="C138" t="s">
        <v>42</v>
      </c>
      <c r="D138">
        <v>0.11</v>
      </c>
    </row>
    <row r="139" spans="1:8" x14ac:dyDescent="0.3">
      <c r="A139" t="s">
        <v>50</v>
      </c>
      <c r="B139" t="s">
        <v>51</v>
      </c>
      <c r="C139" t="s">
        <v>43</v>
      </c>
      <c r="D139">
        <v>0.2</v>
      </c>
    </row>
    <row r="140" spans="1:8" x14ac:dyDescent="0.3">
      <c r="A140" t="s">
        <v>50</v>
      </c>
      <c r="B140" t="s">
        <v>51</v>
      </c>
      <c r="C140" t="s">
        <v>44</v>
      </c>
      <c r="D140">
        <v>0.68</v>
      </c>
    </row>
    <row r="141" spans="1:8" x14ac:dyDescent="0.3">
      <c r="A141" t="s">
        <v>50</v>
      </c>
      <c r="B141" t="s">
        <v>51</v>
      </c>
      <c r="C141" t="s">
        <v>45</v>
      </c>
      <c r="D141">
        <v>5.6000000000000001E-2</v>
      </c>
    </row>
    <row r="142" spans="1:8" x14ac:dyDescent="0.3">
      <c r="A142" t="s">
        <v>50</v>
      </c>
      <c r="B142" t="s">
        <v>51</v>
      </c>
      <c r="C142" t="s">
        <v>46</v>
      </c>
      <c r="D142">
        <v>8.0000000000000002E-3</v>
      </c>
    </row>
    <row r="143" spans="1:8" x14ac:dyDescent="0.3">
      <c r="A143" t="s">
        <v>50</v>
      </c>
      <c r="B143" t="s">
        <v>51</v>
      </c>
      <c r="C143" t="s">
        <v>47</v>
      </c>
      <c r="D143">
        <v>0.05</v>
      </c>
    </row>
    <row r="144" spans="1:8" x14ac:dyDescent="0.3">
      <c r="A144" t="s">
        <v>50</v>
      </c>
      <c r="B144" t="s">
        <v>51</v>
      </c>
      <c r="C144" t="s">
        <v>48</v>
      </c>
      <c r="D144">
        <v>2E-3</v>
      </c>
    </row>
    <row r="145" spans="1:4" x14ac:dyDescent="0.3">
      <c r="A145" t="s">
        <v>50</v>
      </c>
      <c r="B145" t="s">
        <v>51</v>
      </c>
      <c r="C145" t="s">
        <v>49</v>
      </c>
      <c r="D145">
        <v>0.5</v>
      </c>
    </row>
    <row r="146" spans="1:4" x14ac:dyDescent="0.3">
      <c r="A146" t="s">
        <v>27</v>
      </c>
      <c r="B146" t="s">
        <v>51</v>
      </c>
      <c r="C146" t="s">
        <v>29</v>
      </c>
      <c r="D146">
        <v>1E-3</v>
      </c>
    </row>
    <row r="147" spans="1:4" x14ac:dyDescent="0.3">
      <c r="A147" t="s">
        <v>27</v>
      </c>
      <c r="B147" t="s">
        <v>51</v>
      </c>
      <c r="C147" t="s">
        <v>39</v>
      </c>
      <c r="D147">
        <v>0.48</v>
      </c>
    </row>
    <row r="148" spans="1:4" x14ac:dyDescent="0.3">
      <c r="A148" t="s">
        <v>27</v>
      </c>
      <c r="B148" t="s">
        <v>51</v>
      </c>
      <c r="C148" t="s">
        <v>40</v>
      </c>
      <c r="D148">
        <v>4.0000000000000001E-3</v>
      </c>
    </row>
    <row r="149" spans="1:4" x14ac:dyDescent="0.3">
      <c r="A149" t="s">
        <v>27</v>
      </c>
      <c r="B149" t="s">
        <v>51</v>
      </c>
      <c r="C149" t="s">
        <v>41</v>
      </c>
      <c r="D149">
        <v>3.0000000000000001E-3</v>
      </c>
    </row>
    <row r="150" spans="1:4" x14ac:dyDescent="0.3">
      <c r="A150" t="s">
        <v>27</v>
      </c>
      <c r="B150" t="s">
        <v>51</v>
      </c>
      <c r="C150" t="s">
        <v>42</v>
      </c>
      <c r="D150">
        <v>0.12</v>
      </c>
    </row>
    <row r="151" spans="1:4" x14ac:dyDescent="0.3">
      <c r="A151" t="s">
        <v>27</v>
      </c>
      <c r="B151" t="s">
        <v>51</v>
      </c>
      <c r="C151" t="s">
        <v>43</v>
      </c>
      <c r="D151">
        <v>0.11</v>
      </c>
    </row>
    <row r="152" spans="1:4" x14ac:dyDescent="0.3">
      <c r="A152" t="s">
        <v>27</v>
      </c>
      <c r="B152" t="s">
        <v>51</v>
      </c>
      <c r="C152" t="s">
        <v>44</v>
      </c>
      <c r="D152">
        <v>0.4</v>
      </c>
    </row>
    <row r="153" spans="1:4" x14ac:dyDescent="0.3">
      <c r="A153" t="s">
        <v>27</v>
      </c>
      <c r="B153" t="s">
        <v>51</v>
      </c>
      <c r="C153" t="s">
        <v>45</v>
      </c>
      <c r="D153">
        <v>3.1E-2</v>
      </c>
    </row>
    <row r="154" spans="1:4" x14ac:dyDescent="0.3">
      <c r="A154" t="s">
        <v>27</v>
      </c>
      <c r="B154" t="s">
        <v>51</v>
      </c>
      <c r="C154" t="s">
        <v>46</v>
      </c>
      <c r="D154">
        <v>1E-3</v>
      </c>
    </row>
    <row r="155" spans="1:4" x14ac:dyDescent="0.3">
      <c r="A155" t="s">
        <v>27</v>
      </c>
      <c r="B155" t="s">
        <v>51</v>
      </c>
      <c r="C155" t="s">
        <v>47</v>
      </c>
      <c r="D155">
        <v>0.04</v>
      </c>
    </row>
    <row r="156" spans="1:4" x14ac:dyDescent="0.3">
      <c r="A156" t="s">
        <v>27</v>
      </c>
      <c r="B156" t="s">
        <v>51</v>
      </c>
      <c r="C156" t="s">
        <v>48</v>
      </c>
      <c r="D156">
        <v>1E-3</v>
      </c>
    </row>
    <row r="157" spans="1:4" x14ac:dyDescent="0.3">
      <c r="A157" t="s">
        <v>27</v>
      </c>
      <c r="B157" t="s">
        <v>51</v>
      </c>
      <c r="C157" t="s">
        <v>49</v>
      </c>
      <c r="D157">
        <v>0.8</v>
      </c>
    </row>
  </sheetData>
  <autoFilter ref="C1:C174" xr:uid="{C43D2B9F-7CEA-40F4-A7F5-6165CD81F942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2592C-3699-46D0-84C2-643AEA10DCC6}">
  <sheetPr>
    <tabColor rgb="FF00B0F0"/>
  </sheetPr>
  <dimension ref="A1:N28"/>
  <sheetViews>
    <sheetView workbookViewId="0">
      <selection activeCell="G21" sqref="G21"/>
    </sheetView>
  </sheetViews>
  <sheetFormatPr defaultRowHeight="14.4" x14ac:dyDescent="0.3"/>
  <cols>
    <col min="1" max="1" width="14" customWidth="1"/>
    <col min="2" max="2" width="15.6640625" customWidth="1"/>
    <col min="3" max="3" width="13.6640625" customWidth="1"/>
    <col min="4" max="4" width="15.6640625" customWidth="1"/>
    <col min="5" max="5" width="18.5546875" customWidth="1"/>
    <col min="6" max="6" width="17.44140625" customWidth="1"/>
    <col min="7" max="7" width="17.5546875" customWidth="1"/>
    <col min="8" max="8" width="14.44140625" customWidth="1"/>
    <col min="9" max="9" width="13.6640625" customWidth="1"/>
    <col min="10" max="10" width="11.44140625" customWidth="1"/>
    <col min="11" max="11" width="18.109375" customWidth="1"/>
    <col min="12" max="12" width="17" customWidth="1"/>
    <col min="13" max="13" width="15.5546875" customWidth="1"/>
    <col min="14" max="14" width="11.88671875" customWidth="1"/>
  </cols>
  <sheetData>
    <row r="1" spans="1:14" x14ac:dyDescent="0.3">
      <c r="A1" t="s">
        <v>175</v>
      </c>
      <c r="B1" t="s">
        <v>174</v>
      </c>
      <c r="C1" t="s">
        <v>173</v>
      </c>
      <c r="D1" t="s">
        <v>172</v>
      </c>
      <c r="E1" t="s">
        <v>171</v>
      </c>
      <c r="F1" t="s">
        <v>170</v>
      </c>
      <c r="G1" t="s">
        <v>169</v>
      </c>
      <c r="H1" t="s">
        <v>168</v>
      </c>
      <c r="I1" t="s">
        <v>167</v>
      </c>
      <c r="J1" t="s">
        <v>166</v>
      </c>
      <c r="K1" t="s">
        <v>165</v>
      </c>
      <c r="L1" t="s">
        <v>164</v>
      </c>
      <c r="M1" t="s">
        <v>163</v>
      </c>
      <c r="N1" t="s">
        <v>162</v>
      </c>
    </row>
    <row r="2" spans="1:14" x14ac:dyDescent="0.3">
      <c r="C2" t="s">
        <v>161</v>
      </c>
      <c r="D2" t="s">
        <v>160</v>
      </c>
      <c r="E2" t="s">
        <v>159</v>
      </c>
      <c r="F2" t="s">
        <v>158</v>
      </c>
      <c r="G2" t="s">
        <v>157</v>
      </c>
      <c r="H2" t="s">
        <v>156</v>
      </c>
      <c r="I2" t="s">
        <v>155</v>
      </c>
      <c r="J2" t="s">
        <v>154</v>
      </c>
      <c r="K2" t="s">
        <v>153</v>
      </c>
      <c r="L2" t="s">
        <v>152</v>
      </c>
      <c r="M2" t="s">
        <v>151</v>
      </c>
      <c r="N2" t="s">
        <v>150</v>
      </c>
    </row>
    <row r="3" spans="1:14" x14ac:dyDescent="0.3">
      <c r="C3" t="s">
        <v>149</v>
      </c>
      <c r="D3" t="s">
        <v>149</v>
      </c>
      <c r="E3" t="s">
        <v>149</v>
      </c>
      <c r="F3" t="s">
        <v>149</v>
      </c>
      <c r="G3" t="s">
        <v>149</v>
      </c>
      <c r="H3" t="s">
        <v>149</v>
      </c>
      <c r="I3" t="s">
        <v>149</v>
      </c>
      <c r="J3" t="s">
        <v>149</v>
      </c>
      <c r="K3" t="s">
        <v>149</v>
      </c>
      <c r="L3" t="s">
        <v>149</v>
      </c>
      <c r="M3" t="s">
        <v>149</v>
      </c>
      <c r="N3" t="s">
        <v>149</v>
      </c>
    </row>
    <row r="4" spans="1:14" x14ac:dyDescent="0.3">
      <c r="A4" t="s">
        <v>0</v>
      </c>
      <c r="B4" s="10">
        <v>41132.394444444442</v>
      </c>
      <c r="C4">
        <v>3.0000000000000001E-3</v>
      </c>
      <c r="D4">
        <v>0.97</v>
      </c>
      <c r="E4">
        <v>0.01</v>
      </c>
      <c r="F4">
        <v>4.0000000000000001E-3</v>
      </c>
      <c r="G4">
        <v>0.14000000000000001</v>
      </c>
      <c r="H4">
        <v>0.34</v>
      </c>
      <c r="I4">
        <v>0.88</v>
      </c>
      <c r="J4">
        <v>5.7000000000000002E-2</v>
      </c>
      <c r="K4">
        <v>3.2000000000000001E-2</v>
      </c>
      <c r="L4">
        <v>7.0000000000000007E-2</v>
      </c>
      <c r="M4">
        <v>3.0000000000000001E-3</v>
      </c>
      <c r="N4">
        <v>0.5</v>
      </c>
    </row>
    <row r="5" spans="1:14" x14ac:dyDescent="0.3">
      <c r="A5" t="s">
        <v>0</v>
      </c>
      <c r="B5" s="10">
        <v>41148.530555555553</v>
      </c>
      <c r="C5">
        <v>4.0000000000000001E-3</v>
      </c>
      <c r="D5">
        <v>0.98</v>
      </c>
      <c r="E5">
        <v>1.0999999999999999E-2</v>
      </c>
      <c r="F5">
        <v>7.0000000000000001E-3</v>
      </c>
      <c r="G5">
        <v>0.21</v>
      </c>
      <c r="H5">
        <v>0.36</v>
      </c>
      <c r="I5">
        <v>0.83</v>
      </c>
      <c r="J5">
        <v>0.11600000000000001</v>
      </c>
      <c r="K5">
        <v>1.6E-2</v>
      </c>
      <c r="L5">
        <v>7.0000000000000007E-2</v>
      </c>
      <c r="M5">
        <v>3.0000000000000001E-3</v>
      </c>
      <c r="N5">
        <v>0.8</v>
      </c>
    </row>
    <row r="6" spans="1:14" x14ac:dyDescent="0.3">
      <c r="A6" t="s">
        <v>147</v>
      </c>
      <c r="B6" s="10">
        <v>41132.371527777781</v>
      </c>
      <c r="C6">
        <v>2E-3</v>
      </c>
      <c r="D6">
        <v>0.99</v>
      </c>
      <c r="E6">
        <v>0.01</v>
      </c>
      <c r="F6">
        <v>3.0000000000000001E-3</v>
      </c>
      <c r="G6">
        <v>0.12</v>
      </c>
      <c r="H6">
        <v>0.26</v>
      </c>
      <c r="I6">
        <v>0.71</v>
      </c>
      <c r="J6">
        <v>5.3999999999999999E-2</v>
      </c>
      <c r="K6">
        <v>1.7999999999999999E-2</v>
      </c>
      <c r="L6">
        <v>0.05</v>
      </c>
      <c r="M6">
        <v>2E-3</v>
      </c>
      <c r="N6">
        <v>0.6</v>
      </c>
    </row>
    <row r="7" spans="1:14" x14ac:dyDescent="0.3">
      <c r="A7" t="s">
        <v>147</v>
      </c>
      <c r="B7" s="10">
        <v>41148.545138888891</v>
      </c>
      <c r="C7">
        <v>2E-3</v>
      </c>
      <c r="D7">
        <v>0.93</v>
      </c>
      <c r="E7">
        <v>1.2999999999999999E-2</v>
      </c>
      <c r="F7">
        <v>5.0000000000000001E-3</v>
      </c>
      <c r="G7">
        <v>0.2</v>
      </c>
      <c r="H7">
        <v>0.31</v>
      </c>
      <c r="I7">
        <v>0.81</v>
      </c>
      <c r="J7">
        <v>9.5000000000000001E-2</v>
      </c>
      <c r="K7">
        <v>0.02</v>
      </c>
      <c r="L7">
        <v>0.06</v>
      </c>
      <c r="M7">
        <v>2E-3</v>
      </c>
      <c r="N7">
        <v>1</v>
      </c>
    </row>
    <row r="8" spans="1:14" x14ac:dyDescent="0.3">
      <c r="A8" t="s">
        <v>146</v>
      </c>
      <c r="B8" s="10">
        <v>41132.354166666664</v>
      </c>
      <c r="C8">
        <v>4.0000000000000001E-3</v>
      </c>
      <c r="D8">
        <v>0.94</v>
      </c>
      <c r="E8">
        <v>0.01</v>
      </c>
      <c r="F8">
        <v>4.0000000000000001E-3</v>
      </c>
      <c r="G8">
        <v>0.14000000000000001</v>
      </c>
      <c r="H8">
        <v>0.62</v>
      </c>
      <c r="I8">
        <v>0.72</v>
      </c>
      <c r="J8">
        <v>6.6000000000000003E-2</v>
      </c>
      <c r="K8">
        <v>1.6E-2</v>
      </c>
      <c r="L8">
        <v>0.05</v>
      </c>
      <c r="M8">
        <v>2E-3</v>
      </c>
      <c r="N8">
        <v>1.2</v>
      </c>
    </row>
    <row r="9" spans="1:14" x14ac:dyDescent="0.3">
      <c r="A9" t="s">
        <v>146</v>
      </c>
      <c r="B9" s="10">
        <v>41148.565972222219</v>
      </c>
      <c r="C9">
        <v>1E-3</v>
      </c>
      <c r="D9">
        <v>0.97</v>
      </c>
      <c r="E9">
        <v>1.2E-2</v>
      </c>
      <c r="F9">
        <v>6.0000000000000001E-3</v>
      </c>
      <c r="G9">
        <v>0.18</v>
      </c>
      <c r="H9">
        <v>0.28000000000000003</v>
      </c>
      <c r="I9">
        <v>0.76</v>
      </c>
      <c r="J9">
        <v>8.4000000000000005E-2</v>
      </c>
      <c r="K9">
        <v>1.7000000000000001E-2</v>
      </c>
      <c r="L9">
        <v>0.06</v>
      </c>
      <c r="M9">
        <v>3.0000000000000001E-3</v>
      </c>
      <c r="N9">
        <v>0.7</v>
      </c>
    </row>
    <row r="10" spans="1:14" x14ac:dyDescent="0.3">
      <c r="A10" t="s">
        <v>145</v>
      </c>
      <c r="B10" s="10">
        <v>41148.583333333336</v>
      </c>
      <c r="C10">
        <v>1E-3</v>
      </c>
      <c r="D10">
        <v>0.81</v>
      </c>
      <c r="E10">
        <v>8.9999999999999993E-3</v>
      </c>
      <c r="F10">
        <v>4.0000000000000001E-3</v>
      </c>
      <c r="G10">
        <v>0.11</v>
      </c>
      <c r="H10">
        <v>0.2</v>
      </c>
      <c r="I10">
        <v>0.68</v>
      </c>
      <c r="J10">
        <v>5.6000000000000001E-2</v>
      </c>
      <c r="K10">
        <v>8.0000000000000002E-3</v>
      </c>
      <c r="L10">
        <v>0.05</v>
      </c>
      <c r="M10">
        <v>2E-3</v>
      </c>
      <c r="N10">
        <v>0.5</v>
      </c>
    </row>
    <row r="11" spans="1:14" x14ac:dyDescent="0.3">
      <c r="A11" t="s">
        <v>0</v>
      </c>
      <c r="B11" s="10">
        <v>41192.613888888889</v>
      </c>
      <c r="C11">
        <v>2E-3</v>
      </c>
      <c r="D11">
        <v>0.67</v>
      </c>
      <c r="E11">
        <v>1.2999999999999999E-2</v>
      </c>
      <c r="F11">
        <v>3.0000000000000001E-3</v>
      </c>
      <c r="G11">
        <v>0.27</v>
      </c>
      <c r="H11">
        <v>0.33</v>
      </c>
      <c r="I11">
        <v>0.78</v>
      </c>
      <c r="J11">
        <v>0.11</v>
      </c>
      <c r="K11">
        <v>1.7999999999999999E-2</v>
      </c>
      <c r="L11">
        <v>0.09</v>
      </c>
      <c r="M11">
        <v>3.0000000000000001E-3</v>
      </c>
      <c r="N11">
        <v>1</v>
      </c>
    </row>
    <row r="12" spans="1:14" x14ac:dyDescent="0.3">
      <c r="A12" t="s">
        <v>0</v>
      </c>
      <c r="B12" s="10">
        <v>41205.5</v>
      </c>
      <c r="C12">
        <v>3.0000000000000001E-3</v>
      </c>
      <c r="D12">
        <v>0.66</v>
      </c>
      <c r="E12">
        <v>1.6E-2</v>
      </c>
      <c r="F12">
        <v>6.0000000000000001E-3</v>
      </c>
      <c r="G12">
        <v>0.46</v>
      </c>
      <c r="H12">
        <v>0.49</v>
      </c>
      <c r="I12">
        <v>0.87</v>
      </c>
      <c r="J12">
        <v>0.22600000000000001</v>
      </c>
      <c r="K12">
        <v>1E-3</v>
      </c>
      <c r="L12">
        <v>7.0000000000000007E-2</v>
      </c>
      <c r="M12">
        <v>4.0000000000000001E-3</v>
      </c>
      <c r="N12">
        <v>1.8</v>
      </c>
    </row>
    <row r="13" spans="1:14" x14ac:dyDescent="0.3">
      <c r="A13" t="s">
        <v>148</v>
      </c>
      <c r="B13" s="10">
        <v>41207.381944444445</v>
      </c>
      <c r="C13">
        <v>3.0000000000000001E-3</v>
      </c>
      <c r="D13">
        <v>0.63</v>
      </c>
      <c r="E13">
        <v>1.4999999999999999E-2</v>
      </c>
      <c r="F13">
        <v>5.0000000000000001E-3</v>
      </c>
      <c r="G13">
        <v>0.39</v>
      </c>
      <c r="H13">
        <v>0.48</v>
      </c>
      <c r="I13">
        <v>0.83</v>
      </c>
      <c r="J13">
        <v>0.19500000000000001</v>
      </c>
      <c r="K13">
        <v>1E-3</v>
      </c>
      <c r="L13">
        <v>7.0000000000000007E-2</v>
      </c>
      <c r="M13">
        <v>4.0000000000000001E-3</v>
      </c>
      <c r="N13">
        <v>1.6</v>
      </c>
    </row>
    <row r="14" spans="1:14" x14ac:dyDescent="0.3">
      <c r="A14" t="s">
        <v>147</v>
      </c>
      <c r="B14" s="10">
        <v>41192.634722222225</v>
      </c>
      <c r="C14">
        <v>1E-3</v>
      </c>
      <c r="D14">
        <v>0.6</v>
      </c>
      <c r="E14">
        <v>1.2E-2</v>
      </c>
      <c r="F14">
        <v>1.7000000000000001E-2</v>
      </c>
      <c r="G14">
        <v>0.24</v>
      </c>
      <c r="H14">
        <v>0.28999999999999998</v>
      </c>
      <c r="I14">
        <v>0.63</v>
      </c>
      <c r="J14">
        <v>8.8999999999999996E-2</v>
      </c>
      <c r="K14">
        <v>1E-3</v>
      </c>
      <c r="L14">
        <v>0.05</v>
      </c>
      <c r="M14">
        <v>2E-3</v>
      </c>
      <c r="N14">
        <v>1</v>
      </c>
    </row>
    <row r="15" spans="1:14" x14ac:dyDescent="0.3">
      <c r="A15" t="s">
        <v>147</v>
      </c>
      <c r="B15" s="10">
        <v>41205.5</v>
      </c>
      <c r="C15">
        <v>3.0000000000000001E-3</v>
      </c>
      <c r="D15">
        <v>0.63</v>
      </c>
      <c r="E15">
        <v>1.6E-2</v>
      </c>
      <c r="F15">
        <v>6.0000000000000001E-3</v>
      </c>
      <c r="G15">
        <v>0.47</v>
      </c>
      <c r="H15">
        <v>0.49</v>
      </c>
      <c r="I15">
        <v>0.78</v>
      </c>
      <c r="J15">
        <v>0.216</v>
      </c>
      <c r="K15">
        <v>1E-3</v>
      </c>
      <c r="L15">
        <v>0.05</v>
      </c>
      <c r="M15">
        <v>6.0000000000000001E-3</v>
      </c>
      <c r="N15">
        <v>2.1</v>
      </c>
    </row>
    <row r="16" spans="1:14" x14ac:dyDescent="0.3">
      <c r="A16" t="s">
        <v>146</v>
      </c>
      <c r="B16" s="10">
        <v>41192.654861111114</v>
      </c>
      <c r="C16">
        <v>2E-3</v>
      </c>
      <c r="D16">
        <v>0.62</v>
      </c>
      <c r="E16">
        <v>1.0999999999999999E-2</v>
      </c>
      <c r="F16">
        <v>3.0000000000000001E-3</v>
      </c>
      <c r="G16">
        <v>0.2</v>
      </c>
      <c r="H16">
        <v>0.21</v>
      </c>
      <c r="I16">
        <v>0.55000000000000004</v>
      </c>
      <c r="J16">
        <v>5.8000000000000003E-2</v>
      </c>
      <c r="K16">
        <v>2E-3</v>
      </c>
      <c r="L16">
        <v>0.04</v>
      </c>
      <c r="M16">
        <v>2E-3</v>
      </c>
      <c r="N16">
        <v>0.8</v>
      </c>
    </row>
    <row r="17" spans="1:14" x14ac:dyDescent="0.3">
      <c r="A17" t="s">
        <v>146</v>
      </c>
      <c r="B17" s="10">
        <v>41205.5</v>
      </c>
      <c r="C17">
        <v>5.0000000000000001E-3</v>
      </c>
      <c r="D17">
        <v>0.68</v>
      </c>
      <c r="E17">
        <v>0.02</v>
      </c>
      <c r="F17">
        <v>5.0000000000000001E-3</v>
      </c>
      <c r="G17">
        <v>0.51</v>
      </c>
      <c r="H17">
        <v>0.59</v>
      </c>
      <c r="I17">
        <v>0.88</v>
      </c>
      <c r="J17">
        <v>0.24399999999999999</v>
      </c>
      <c r="K17">
        <v>1E-3</v>
      </c>
      <c r="L17">
        <v>0.04</v>
      </c>
      <c r="M17">
        <v>6.0000000000000001E-3</v>
      </c>
      <c r="N17">
        <v>2.1</v>
      </c>
    </row>
    <row r="18" spans="1:14" x14ac:dyDescent="0.3">
      <c r="A18" t="s">
        <v>146</v>
      </c>
      <c r="B18" s="10">
        <v>41205.5</v>
      </c>
      <c r="C18">
        <v>3.0000000000000001E-3</v>
      </c>
      <c r="D18">
        <v>0.62</v>
      </c>
      <c r="E18">
        <v>1.2E-2</v>
      </c>
      <c r="F18">
        <v>5.0000000000000001E-3</v>
      </c>
      <c r="G18">
        <v>0.35</v>
      </c>
      <c r="H18">
        <v>0.4</v>
      </c>
      <c r="I18">
        <v>0.7</v>
      </c>
      <c r="J18">
        <v>0.16400000000000001</v>
      </c>
      <c r="K18">
        <v>1E-3</v>
      </c>
      <c r="L18">
        <v>0.04</v>
      </c>
      <c r="M18">
        <v>4.0000000000000001E-3</v>
      </c>
      <c r="N18">
        <v>1.5</v>
      </c>
    </row>
    <row r="19" spans="1:14" x14ac:dyDescent="0.3">
      <c r="A19" t="s">
        <v>146</v>
      </c>
      <c r="B19" s="10">
        <v>41205.5</v>
      </c>
      <c r="C19">
        <v>3.0000000000000001E-3</v>
      </c>
      <c r="D19">
        <v>0.63</v>
      </c>
      <c r="E19">
        <v>1.7000000000000001E-2</v>
      </c>
      <c r="F19">
        <v>6.0000000000000001E-3</v>
      </c>
      <c r="G19">
        <v>0.43</v>
      </c>
      <c r="H19">
        <v>0.48</v>
      </c>
      <c r="I19">
        <v>0.79</v>
      </c>
      <c r="J19">
        <v>0.20200000000000001</v>
      </c>
      <c r="K19">
        <v>1E-3</v>
      </c>
      <c r="L19">
        <v>0.05</v>
      </c>
      <c r="M19">
        <v>5.0000000000000001E-3</v>
      </c>
      <c r="N19">
        <v>2</v>
      </c>
    </row>
    <row r="20" spans="1:14" x14ac:dyDescent="0.3">
      <c r="A20" t="s">
        <v>146</v>
      </c>
      <c r="B20" s="10">
        <v>41207.4375</v>
      </c>
      <c r="C20">
        <v>1E-3</v>
      </c>
      <c r="D20">
        <v>0.55000000000000004</v>
      </c>
      <c r="E20">
        <v>8.0000000000000002E-3</v>
      </c>
      <c r="F20">
        <v>3.0000000000000001E-3</v>
      </c>
      <c r="G20">
        <v>0.23</v>
      </c>
      <c r="H20">
        <v>0.28000000000000003</v>
      </c>
      <c r="I20">
        <v>0.54</v>
      </c>
      <c r="J20">
        <v>9.9000000000000005E-2</v>
      </c>
      <c r="K20">
        <v>1E-3</v>
      </c>
      <c r="L20">
        <v>0.04</v>
      </c>
      <c r="M20">
        <v>1E-3</v>
      </c>
      <c r="N20">
        <v>1.2</v>
      </c>
    </row>
    <row r="21" spans="1:14" x14ac:dyDescent="0.3">
      <c r="A21" t="s">
        <v>145</v>
      </c>
      <c r="B21" s="10">
        <v>41207.490277777775</v>
      </c>
      <c r="C21">
        <v>1E-3</v>
      </c>
      <c r="D21">
        <v>0.48</v>
      </c>
      <c r="E21">
        <v>4.0000000000000001E-3</v>
      </c>
      <c r="F21">
        <v>3.0000000000000001E-3</v>
      </c>
      <c r="G21">
        <v>0.12</v>
      </c>
      <c r="H21">
        <v>0.11</v>
      </c>
      <c r="I21">
        <v>0.4</v>
      </c>
      <c r="J21">
        <v>3.1E-2</v>
      </c>
      <c r="K21">
        <v>1E-3</v>
      </c>
      <c r="L21">
        <v>0.04</v>
      </c>
      <c r="M21">
        <v>1E-3</v>
      </c>
      <c r="N21">
        <v>0.8</v>
      </c>
    </row>
    <row r="22" spans="1:14" x14ac:dyDescent="0.3">
      <c r="A22" t="s">
        <v>142</v>
      </c>
      <c r="B22" s="10">
        <v>41148.402083333334</v>
      </c>
      <c r="C22">
        <v>1E-3</v>
      </c>
      <c r="D22">
        <v>1.07</v>
      </c>
      <c r="E22">
        <v>4.0000000000000001E-3</v>
      </c>
      <c r="F22">
        <v>3.0000000000000001E-3</v>
      </c>
      <c r="G22">
        <v>0.05</v>
      </c>
      <c r="H22">
        <v>0.37</v>
      </c>
      <c r="I22">
        <v>0.86</v>
      </c>
      <c r="J22">
        <v>5.5E-2</v>
      </c>
      <c r="K22">
        <v>4.2999999999999997E-2</v>
      </c>
      <c r="L22">
        <v>0.09</v>
      </c>
      <c r="M22">
        <v>2E-3</v>
      </c>
      <c r="N22">
        <v>0.3</v>
      </c>
    </row>
    <row r="23" spans="1:14" x14ac:dyDescent="0.3">
      <c r="A23" t="s">
        <v>143</v>
      </c>
      <c r="B23" s="10">
        <v>41148.438194444447</v>
      </c>
      <c r="C23">
        <v>1E-3</v>
      </c>
      <c r="D23">
        <v>0.98</v>
      </c>
      <c r="E23">
        <v>4.0000000000000001E-3</v>
      </c>
      <c r="F23">
        <v>4.0000000000000001E-3</v>
      </c>
      <c r="G23">
        <v>0.04</v>
      </c>
      <c r="H23">
        <v>0.41</v>
      </c>
      <c r="I23">
        <v>0.86</v>
      </c>
      <c r="J23">
        <v>3.7999999999999999E-2</v>
      </c>
      <c r="K23">
        <v>4.4999999999999998E-2</v>
      </c>
      <c r="L23">
        <v>0.09</v>
      </c>
      <c r="M23">
        <v>3.0000000000000001E-3</v>
      </c>
      <c r="N23">
        <v>0.2</v>
      </c>
    </row>
    <row r="24" spans="1:14" x14ac:dyDescent="0.3">
      <c r="A24" t="s">
        <v>144</v>
      </c>
      <c r="B24" s="10">
        <v>41207.583611111113</v>
      </c>
      <c r="C24">
        <v>1E-3</v>
      </c>
      <c r="D24">
        <v>0.71</v>
      </c>
      <c r="E24">
        <v>8.0000000000000002E-3</v>
      </c>
      <c r="F24">
        <v>6.0000000000000001E-3</v>
      </c>
      <c r="G24">
        <v>0.18</v>
      </c>
      <c r="H24">
        <v>0.46</v>
      </c>
      <c r="I24">
        <v>1.24</v>
      </c>
      <c r="J24">
        <v>0.121</v>
      </c>
      <c r="K24">
        <v>1E-3</v>
      </c>
      <c r="L24">
        <v>0.08</v>
      </c>
      <c r="M24">
        <v>3.0000000000000001E-3</v>
      </c>
      <c r="N24">
        <v>0.9</v>
      </c>
    </row>
    <row r="25" spans="1:14" x14ac:dyDescent="0.3">
      <c r="A25" t="s">
        <v>143</v>
      </c>
      <c r="B25" s="10">
        <v>41207.640972222223</v>
      </c>
      <c r="C25">
        <v>1E-3</v>
      </c>
      <c r="D25">
        <v>0.68</v>
      </c>
      <c r="E25">
        <v>8.0000000000000002E-3</v>
      </c>
      <c r="F25">
        <v>5.0000000000000001E-3</v>
      </c>
      <c r="G25">
        <v>0.19</v>
      </c>
      <c r="H25">
        <v>1.1100000000000001</v>
      </c>
      <c r="I25">
        <v>0.89</v>
      </c>
      <c r="J25">
        <v>0.19</v>
      </c>
      <c r="K25">
        <v>1E-3</v>
      </c>
      <c r="L25">
        <v>7.0000000000000007E-2</v>
      </c>
      <c r="M25">
        <v>3.0000000000000001E-3</v>
      </c>
      <c r="N25">
        <v>1.4</v>
      </c>
    </row>
    <row r="26" spans="1:14" x14ac:dyDescent="0.3">
      <c r="A26" t="s">
        <v>142</v>
      </c>
      <c r="B26" s="10">
        <v>41207.468298611115</v>
      </c>
      <c r="C26">
        <v>2E-3</v>
      </c>
      <c r="D26">
        <v>0.71</v>
      </c>
      <c r="E26">
        <v>1.2E-2</v>
      </c>
      <c r="F26">
        <v>6.0000000000000001E-3</v>
      </c>
      <c r="G26">
        <v>0.17</v>
      </c>
      <c r="H26">
        <v>0.83</v>
      </c>
      <c r="I26">
        <v>0.85</v>
      </c>
      <c r="J26">
        <v>0.109</v>
      </c>
      <c r="K26">
        <v>1E-3</v>
      </c>
      <c r="L26">
        <v>0.08</v>
      </c>
      <c r="M26">
        <v>2E-3</v>
      </c>
      <c r="N26">
        <v>1</v>
      </c>
    </row>
    <row r="28" spans="1:14" ht="13.8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Site Locations</vt:lpstr>
      <vt:lpstr>Master</vt:lpstr>
      <vt:lpstr>PPE-seds</vt:lpstr>
      <vt:lpstr>nonPPE-seds</vt:lpstr>
      <vt:lpstr>Sediment Al Ratios</vt:lpstr>
      <vt:lpstr>Water Quality</vt:lpstr>
      <vt:lpstr>Water Quality (Raw Data)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Paradis</dc:creator>
  <cp:lastModifiedBy>Kyle Paradis</cp:lastModifiedBy>
  <dcterms:created xsi:type="dcterms:W3CDTF">2021-04-07T16:06:57Z</dcterms:created>
  <dcterms:modified xsi:type="dcterms:W3CDTF">2021-04-07T16:26:42Z</dcterms:modified>
</cp:coreProperties>
</file>