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EMSD\Science\Biodiversity Ecosystem\Wetlands\Data\2022-23\"/>
    </mc:Choice>
  </mc:AlternateContent>
  <xr:revisionPtr revIDLastSave="0" documentId="13_ncr:1_{DD75786D-FA45-472E-B99B-9210FC868CB2}" xr6:coauthVersionLast="47" xr6:coauthVersionMax="47" xr10:uidLastSave="{00000000-0000-0000-0000-000000000000}"/>
  <bookViews>
    <workbookView xWindow="-120" yWindow="-120" windowWidth="25440" windowHeight="15390" tabRatio="705" activeTab="2" xr2:uid="{00000000-000D-0000-FFFF-FFFF00000000}"/>
  </bookViews>
  <sheets>
    <sheet name="1. Abbreviations &amp; Definitions" sheetId="5" r:id="rId1"/>
    <sheet name="2. Data-Matrix" sheetId="7" r:id="rId2"/>
    <sheet name="3. Data-Long" sheetId="3" r:id="rId3"/>
    <sheet name="4. QC-QA Report" sheetId="9" r:id="rId4"/>
    <sheet name="5. Reference Collection" sheetId="6" r:id="rId5"/>
  </sheets>
  <definedNames>
    <definedName name="_xlnm._FilterDatabase" localSheetId="2" hidden="1">'3. Data-Long'!$A$6:$AN$774</definedName>
    <definedName name="_xlnm._FilterDatabase" localSheetId="4" hidden="1">'5. Reference Collection'!$A$6:$S$148</definedName>
    <definedName name="_xlnm.Print_Titles" localSheetId="3">'4. QC-QA Report'!$6:$7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06" i="3" l="1"/>
  <c r="AG408" i="3"/>
  <c r="AG407" i="3"/>
  <c r="AG399" i="3" l="1"/>
  <c r="AG400" i="3"/>
  <c r="AG401" i="3"/>
  <c r="AG402" i="3"/>
  <c r="AG403" i="3"/>
  <c r="AG404" i="3"/>
  <c r="AG405" i="3"/>
  <c r="AG398" i="3"/>
  <c r="AG18" i="3"/>
  <c r="AF18" i="3"/>
  <c r="AF733" i="3"/>
  <c r="AH733" i="3" s="1"/>
  <c r="AF669" i="3"/>
  <c r="AH669" i="3" s="1"/>
  <c r="AG469" i="3"/>
  <c r="AF469" i="3"/>
  <c r="AF404" i="3"/>
  <c r="AH404" i="3" s="1"/>
  <c r="AF342" i="3"/>
  <c r="AH342" i="3" s="1"/>
  <c r="AG266" i="3"/>
  <c r="AF266" i="3"/>
  <c r="AG223" i="3"/>
  <c r="AF223" i="3"/>
  <c r="AG169" i="3"/>
  <c r="AF169" i="3"/>
  <c r="AF94" i="3"/>
  <c r="AH94" i="3" s="1"/>
  <c r="AG27" i="3"/>
  <c r="AF27" i="3"/>
  <c r="AF735" i="3"/>
  <c r="AH735" i="3" s="1"/>
  <c r="AF671" i="3"/>
  <c r="AH671" i="3" s="1"/>
  <c r="AF601" i="3"/>
  <c r="AH601" i="3" s="1"/>
  <c r="AG472" i="3"/>
  <c r="AF472" i="3"/>
  <c r="AF344" i="3"/>
  <c r="AH344" i="3" s="1"/>
  <c r="AG268" i="3"/>
  <c r="AF268" i="3"/>
  <c r="AG171" i="3"/>
  <c r="AF171" i="3"/>
  <c r="AF96" i="3"/>
  <c r="AH96" i="3" s="1"/>
  <c r="AG29" i="3"/>
  <c r="AF29" i="3"/>
  <c r="AF668" i="3"/>
  <c r="AH668" i="3" s="1"/>
  <c r="AF599" i="3"/>
  <c r="AH599" i="3" s="1"/>
  <c r="AF734" i="3"/>
  <c r="AH734" i="3" s="1"/>
  <c r="AF670" i="3"/>
  <c r="AH670" i="3" s="1"/>
  <c r="AF600" i="3"/>
  <c r="AH600" i="3" s="1"/>
  <c r="AG540" i="3"/>
  <c r="AF540" i="3"/>
  <c r="AF343" i="3"/>
  <c r="AH343" i="3" s="1"/>
  <c r="AG170" i="3"/>
  <c r="AF170" i="3"/>
  <c r="AF401" i="3"/>
  <c r="AF93" i="3"/>
  <c r="AH93" i="3" s="1"/>
  <c r="AF739" i="3"/>
  <c r="AH739" i="3" s="1"/>
  <c r="AF674" i="3"/>
  <c r="AH674" i="3" s="1"/>
  <c r="AF604" i="3"/>
  <c r="AH604" i="3" s="1"/>
  <c r="AG545" i="3"/>
  <c r="AF545" i="3"/>
  <c r="AG475" i="3"/>
  <c r="AF475" i="3"/>
  <c r="AF408" i="3"/>
  <c r="AF347" i="3"/>
  <c r="AH347" i="3" s="1"/>
  <c r="AG272" i="3"/>
  <c r="AF272" i="3"/>
  <c r="AG226" i="3"/>
  <c r="AF226" i="3"/>
  <c r="AH226" i="3" s="1"/>
  <c r="AG175" i="3"/>
  <c r="AF175" i="3"/>
  <c r="AF99" i="3"/>
  <c r="AH99" i="3" s="1"/>
  <c r="AG34" i="3"/>
  <c r="AF34" i="3"/>
  <c r="AG471" i="3"/>
  <c r="AF471" i="3"/>
  <c r="AG470" i="3"/>
  <c r="AF470" i="3"/>
  <c r="AG267" i="3"/>
  <c r="AF267" i="3"/>
  <c r="AF95" i="3"/>
  <c r="AH95" i="3" s="1"/>
  <c r="AG28" i="3"/>
  <c r="AF28" i="3"/>
  <c r="AF407" i="3"/>
  <c r="AG271" i="3"/>
  <c r="AF271" i="3"/>
  <c r="AG174" i="3"/>
  <c r="AF174" i="3"/>
  <c r="AG33" i="3"/>
  <c r="AF33" i="3"/>
  <c r="AF731" i="3"/>
  <c r="AH731" i="3" s="1"/>
  <c r="AF667" i="3"/>
  <c r="AH667" i="3" s="1"/>
  <c r="AF597" i="3"/>
  <c r="AH597" i="3" s="1"/>
  <c r="AG538" i="3"/>
  <c r="AF538" i="3"/>
  <c r="AG468" i="3"/>
  <c r="AF468" i="3"/>
  <c r="AF400" i="3"/>
  <c r="AG166" i="3"/>
  <c r="AF166" i="3"/>
  <c r="AF92" i="3"/>
  <c r="AH92" i="3" s="1"/>
  <c r="AG539" i="3"/>
  <c r="AF539" i="3"/>
  <c r="AF403" i="3"/>
  <c r="AF341" i="3"/>
  <c r="AH341" i="3" s="1"/>
  <c r="AG265" i="3"/>
  <c r="AF265" i="3"/>
  <c r="AG168" i="3"/>
  <c r="AF168" i="3"/>
  <c r="AF732" i="3"/>
  <c r="AH732" i="3" s="1"/>
  <c r="AF598" i="3"/>
  <c r="AH598" i="3" s="1"/>
  <c r="AF402" i="3"/>
  <c r="AF340" i="3"/>
  <c r="AH340" i="3" s="1"/>
  <c r="AG222" i="3"/>
  <c r="AF222" i="3"/>
  <c r="AG167" i="3"/>
  <c r="AF167" i="3"/>
  <c r="AG26" i="3"/>
  <c r="AF26" i="3"/>
  <c r="AF406" i="3"/>
  <c r="AH406" i="3" s="1"/>
  <c r="AG225" i="3"/>
  <c r="AF225" i="3"/>
  <c r="AG173" i="3"/>
  <c r="AF173" i="3"/>
  <c r="AF98" i="3"/>
  <c r="AH98" i="3" s="1"/>
  <c r="AG32" i="3"/>
  <c r="AF32" i="3"/>
  <c r="AF738" i="3"/>
  <c r="AH738" i="3" s="1"/>
  <c r="AF673" i="3"/>
  <c r="AH673" i="3" s="1"/>
  <c r="AF603" i="3"/>
  <c r="AH603" i="3" s="1"/>
  <c r="AG543" i="3"/>
  <c r="AF543" i="3"/>
  <c r="AG474" i="3"/>
  <c r="AF474" i="3"/>
  <c r="AF346" i="3"/>
  <c r="AH346" i="3" s="1"/>
  <c r="AG270" i="3"/>
  <c r="AF270" i="3"/>
  <c r="AG544" i="3"/>
  <c r="AF544" i="3"/>
  <c r="AF736" i="3"/>
  <c r="AH736" i="3" s="1"/>
  <c r="AF672" i="3"/>
  <c r="AH672" i="3" s="1"/>
  <c r="AF602" i="3"/>
  <c r="AH602" i="3" s="1"/>
  <c r="AG541" i="3"/>
  <c r="AF541" i="3"/>
  <c r="AG473" i="3"/>
  <c r="AF473" i="3"/>
  <c r="AF405" i="3"/>
  <c r="AG224" i="3"/>
  <c r="AF224" i="3"/>
  <c r="AG172" i="3"/>
  <c r="AF172" i="3"/>
  <c r="AF97" i="3"/>
  <c r="AH97" i="3" s="1"/>
  <c r="AG30" i="3"/>
  <c r="AF30" i="3"/>
  <c r="AF730" i="3"/>
  <c r="AH730" i="3" s="1"/>
  <c r="AG537" i="3"/>
  <c r="AF537" i="3"/>
  <c r="AG467" i="3"/>
  <c r="AF467" i="3"/>
  <c r="AF399" i="3"/>
  <c r="AF339" i="3"/>
  <c r="AH339" i="3" s="1"/>
  <c r="AG165" i="3"/>
  <c r="AF165" i="3"/>
  <c r="AF91" i="3"/>
  <c r="AH91" i="3" s="1"/>
  <c r="AF729" i="3"/>
  <c r="AH729" i="3" s="1"/>
  <c r="AF666" i="3"/>
  <c r="AH666" i="3" s="1"/>
  <c r="AF596" i="3"/>
  <c r="AH596" i="3" s="1"/>
  <c r="AG536" i="3"/>
  <c r="AF536" i="3"/>
  <c r="AG466" i="3"/>
  <c r="AF466" i="3"/>
  <c r="AF398" i="3"/>
  <c r="AF338" i="3"/>
  <c r="AH338" i="3" s="1"/>
  <c r="AG264" i="3"/>
  <c r="AF264" i="3"/>
  <c r="AG164" i="3"/>
  <c r="AF164" i="3"/>
  <c r="AF90" i="3"/>
  <c r="AH90" i="3" s="1"/>
  <c r="AG25" i="3"/>
  <c r="AF25" i="3"/>
  <c r="AF737" i="3"/>
  <c r="AH737" i="3" s="1"/>
  <c r="AG542" i="3"/>
  <c r="AF542" i="3"/>
  <c r="AF345" i="3"/>
  <c r="AH345" i="3" s="1"/>
  <c r="AG269" i="3"/>
  <c r="AF269" i="3"/>
  <c r="AG31" i="3"/>
  <c r="AF31" i="3"/>
  <c r="AG163" i="3"/>
  <c r="AF163" i="3"/>
  <c r="AG24" i="3"/>
  <c r="AF24" i="3"/>
  <c r="AG465" i="3"/>
  <c r="AF465" i="3"/>
  <c r="AF89" i="3"/>
  <c r="AH89" i="3" s="1"/>
  <c r="AG23" i="3"/>
  <c r="AF23" i="3"/>
  <c r="D20" i="9"/>
  <c r="J28" i="9"/>
  <c r="I28" i="9"/>
  <c r="AF326" i="3"/>
  <c r="AF455" i="3"/>
  <c r="AF527" i="3"/>
  <c r="AF587" i="3"/>
  <c r="AF719" i="3"/>
  <c r="AF77" i="3"/>
  <c r="AF257" i="3"/>
  <c r="AG83" i="3"/>
  <c r="AG218" i="3"/>
  <c r="AG334" i="3"/>
  <c r="AG393" i="3"/>
  <c r="AG531" i="3"/>
  <c r="AG593" i="3"/>
  <c r="AG662" i="3"/>
  <c r="AG725" i="3"/>
  <c r="AG140" i="3"/>
  <c r="AG313" i="3"/>
  <c r="AG382" i="3"/>
  <c r="AG640" i="3"/>
  <c r="AG710" i="3"/>
  <c r="AG765" i="3"/>
  <c r="AG69" i="3"/>
  <c r="AG753" i="3"/>
  <c r="AG42" i="3"/>
  <c r="AG109" i="3"/>
  <c r="AG185" i="3"/>
  <c r="AG576" i="3"/>
  <c r="AG512" i="3"/>
  <c r="AG577" i="3"/>
  <c r="AG708" i="3"/>
  <c r="AG142" i="3"/>
  <c r="AG578" i="3"/>
  <c r="AG143" i="3"/>
  <c r="AG514" i="3"/>
  <c r="AG643" i="3"/>
  <c r="AG712" i="3"/>
  <c r="AG769" i="3"/>
  <c r="AG158" i="3"/>
  <c r="AG392" i="3"/>
  <c r="AG661" i="3"/>
  <c r="AG724" i="3"/>
  <c r="AG510" i="3"/>
  <c r="AG574" i="3"/>
  <c r="AG636" i="3"/>
  <c r="AG706" i="3"/>
  <c r="AG762" i="3"/>
  <c r="AG281" i="3"/>
  <c r="AG420" i="3"/>
  <c r="AG483" i="3"/>
  <c r="AG611" i="3"/>
  <c r="AG681" i="3"/>
  <c r="AG190" i="3"/>
  <c r="AG45" i="3"/>
  <c r="AG112" i="3"/>
  <c r="AG187" i="3"/>
  <c r="AG230" i="3"/>
  <c r="AG284" i="3"/>
  <c r="AG358" i="3"/>
  <c r="AG422" i="3"/>
  <c r="AG485" i="3"/>
  <c r="AG555" i="3"/>
  <c r="AG614" i="3"/>
  <c r="AG683" i="3"/>
  <c r="AG747" i="3"/>
  <c r="AG117" i="3"/>
  <c r="AG192" i="3"/>
  <c r="AG367" i="3"/>
  <c r="AG490" i="3"/>
  <c r="AG562" i="3"/>
  <c r="AG622" i="3"/>
  <c r="AG690" i="3"/>
  <c r="AG310" i="3"/>
  <c r="AG62" i="3"/>
  <c r="AG130" i="3"/>
  <c r="AG506" i="3"/>
  <c r="AG630" i="3"/>
  <c r="AG700" i="3"/>
  <c r="AG199" i="3"/>
  <c r="AG241" i="3"/>
  <c r="AG377" i="3"/>
  <c r="AG570" i="3"/>
  <c r="AG631" i="3"/>
  <c r="AG701" i="3"/>
  <c r="AG759" i="3"/>
  <c r="AG63" i="3"/>
  <c r="AG131" i="3"/>
  <c r="AG306" i="3"/>
  <c r="AG507" i="3"/>
  <c r="AG702" i="3"/>
  <c r="AG760" i="3"/>
  <c r="AG571" i="3"/>
  <c r="AG242" i="3"/>
  <c r="AG703" i="3"/>
  <c r="AG132" i="3"/>
  <c r="AG200" i="3"/>
  <c r="AG632" i="3"/>
  <c r="AG133" i="3"/>
  <c r="AG201" i="3"/>
  <c r="AG243" i="3"/>
  <c r="AG307" i="3"/>
  <c r="AG378" i="3"/>
  <c r="AG439" i="3"/>
  <c r="AG633" i="3"/>
  <c r="AG704" i="3"/>
  <c r="AG638" i="3"/>
  <c r="AG54" i="3"/>
  <c r="AG116" i="3"/>
  <c r="AG292" i="3"/>
  <c r="AG366" i="3"/>
  <c r="AG430" i="3"/>
  <c r="AG412" i="3"/>
  <c r="AG548" i="3"/>
  <c r="AG240" i="3"/>
  <c r="AG129" i="3"/>
  <c r="AG505" i="3"/>
  <c r="AG629" i="3"/>
  <c r="AG699" i="3"/>
  <c r="AF497" i="3"/>
  <c r="AF361" i="3"/>
  <c r="AG361" i="3"/>
  <c r="AF425" i="3"/>
  <c r="AG425" i="3"/>
  <c r="AF486" i="3"/>
  <c r="AG486" i="3"/>
  <c r="AF557" i="3"/>
  <c r="AG557" i="3"/>
  <c r="AF617" i="3"/>
  <c r="AG617" i="3"/>
  <c r="AF686" i="3"/>
  <c r="AG686" i="3"/>
  <c r="AF749" i="3"/>
  <c r="AG749" i="3"/>
  <c r="AF149" i="3"/>
  <c r="AG149" i="3"/>
  <c r="AF443" i="3"/>
  <c r="AG443" i="3"/>
  <c r="AF148" i="3"/>
  <c r="AG148" i="3"/>
  <c r="AF519" i="3"/>
  <c r="AG519" i="3"/>
  <c r="AF249" i="3"/>
  <c r="AG249" i="3"/>
  <c r="AF447" i="3"/>
  <c r="AG447" i="3"/>
  <c r="AF40" i="3"/>
  <c r="AG40" i="3"/>
  <c r="AF105" i="3"/>
  <c r="AG105" i="3"/>
  <c r="AF278" i="3"/>
  <c r="AG278" i="3"/>
  <c r="AF418" i="3"/>
  <c r="AG418" i="3"/>
  <c r="AF479" i="3"/>
  <c r="AG479" i="3"/>
  <c r="AF552" i="3"/>
  <c r="AG552" i="3"/>
  <c r="AF609" i="3"/>
  <c r="AG609" i="3"/>
  <c r="AF679" i="3"/>
  <c r="AG679" i="3"/>
  <c r="AF745" i="3"/>
  <c r="AG745" i="3"/>
  <c r="AF122" i="3"/>
  <c r="AG122" i="3"/>
  <c r="AF126" i="3"/>
  <c r="AG126" i="3"/>
  <c r="AF197" i="3"/>
  <c r="AG197" i="3"/>
  <c r="AF237" i="3"/>
  <c r="AG237" i="3"/>
  <c r="AF301" i="3"/>
  <c r="AG301" i="3"/>
  <c r="AF372" i="3"/>
  <c r="AG372" i="3"/>
  <c r="AF437" i="3"/>
  <c r="AG437" i="3"/>
  <c r="AF499" i="3"/>
  <c r="AG499" i="3"/>
  <c r="AF567" i="3"/>
  <c r="AG567" i="3"/>
  <c r="AF47" i="3"/>
  <c r="AG47" i="3"/>
  <c r="AF232" i="3"/>
  <c r="AG232" i="3"/>
  <c r="AF285" i="3"/>
  <c r="AG285" i="3"/>
  <c r="AF360" i="3"/>
  <c r="AG360" i="3"/>
  <c r="AF424" i="3"/>
  <c r="AG424" i="3"/>
  <c r="AF616" i="3"/>
  <c r="AG616" i="3"/>
  <c r="AF685" i="3"/>
  <c r="AG685" i="3"/>
  <c r="AF748" i="3"/>
  <c r="AG748" i="3"/>
  <c r="AF48" i="3"/>
  <c r="AG48" i="3"/>
  <c r="AF113" i="3"/>
  <c r="AG113" i="3"/>
  <c r="AF188" i="3"/>
  <c r="AG188" i="3"/>
  <c r="AF286" i="3"/>
  <c r="AG286" i="3"/>
  <c r="AF59" i="3"/>
  <c r="AG59" i="3"/>
  <c r="AG397" i="3"/>
  <c r="AG464" i="3"/>
  <c r="AG535" i="3"/>
  <c r="AG728" i="3"/>
  <c r="AG134" i="3"/>
  <c r="AG202" i="3"/>
  <c r="AG308" i="3"/>
  <c r="AG379" i="3"/>
  <c r="AG508" i="3"/>
  <c r="AG572" i="3"/>
  <c r="AG85" i="3"/>
  <c r="AG160" i="3"/>
  <c r="AG260" i="3"/>
  <c r="AG335" i="3"/>
  <c r="AG394" i="3"/>
  <c r="AG532" i="3"/>
  <c r="AG594" i="3"/>
  <c r="AG664" i="3"/>
  <c r="AG726" i="3"/>
  <c r="AG391" i="3"/>
  <c r="AG460" i="3"/>
  <c r="AG57" i="3"/>
  <c r="AG123" i="3"/>
  <c r="AG296" i="3"/>
  <c r="AG300" i="3"/>
  <c r="AG371" i="3"/>
  <c r="AG498" i="3"/>
  <c r="AG141" i="3"/>
  <c r="AG198" i="3"/>
  <c r="AG375" i="3"/>
  <c r="AG503" i="3"/>
  <c r="AG329" i="3"/>
  <c r="AG529" i="3"/>
  <c r="AG209" i="3"/>
  <c r="AG386" i="3"/>
  <c r="AG297" i="3"/>
  <c r="AG495" i="3"/>
  <c r="AG565" i="3"/>
  <c r="AG756" i="3"/>
  <c r="AG124" i="3"/>
  <c r="AG435" i="3"/>
  <c r="AG434" i="3"/>
  <c r="AG494" i="3"/>
  <c r="AG103" i="3"/>
  <c r="AG275" i="3"/>
  <c r="AG352" i="3"/>
  <c r="AG741" i="3"/>
  <c r="AG37" i="3"/>
  <c r="AG102" i="3"/>
  <c r="AG180" i="3"/>
  <c r="AG274" i="3"/>
  <c r="AG351" i="3"/>
  <c r="AG415" i="3"/>
  <c r="AG477" i="3"/>
  <c r="AG550" i="3"/>
  <c r="AG606" i="3"/>
  <c r="AG675" i="3"/>
  <c r="AG740" i="3"/>
  <c r="AG9" i="3"/>
  <c r="AG71" i="3"/>
  <c r="AG248" i="3"/>
  <c r="AG321" i="3"/>
  <c r="AG444" i="3"/>
  <c r="AG521" i="3"/>
  <c r="AG582" i="3"/>
  <c r="AG650" i="3"/>
  <c r="AG10" i="3"/>
  <c r="AG445" i="3"/>
  <c r="AG522" i="3"/>
  <c r="AG583" i="3"/>
  <c r="AG651" i="3"/>
  <c r="AG716" i="3"/>
  <c r="AG72" i="3"/>
  <c r="AG446" i="3"/>
  <c r="AG523" i="3"/>
  <c r="AG584" i="3"/>
  <c r="AG652" i="3"/>
  <c r="AG717" i="3"/>
  <c r="AG38" i="3"/>
  <c r="AG181" i="3"/>
  <c r="AG228" i="3"/>
  <c r="AG353" i="3"/>
  <c r="AG416" i="3"/>
  <c r="AG551" i="3"/>
  <c r="AG607" i="3"/>
  <c r="AG676" i="3"/>
  <c r="AG742" i="3"/>
  <c r="AG56" i="3"/>
  <c r="AG120" i="3"/>
  <c r="AG235" i="3"/>
  <c r="AG294" i="3"/>
  <c r="AG369" i="3"/>
  <c r="AG431" i="3"/>
  <c r="AG492" i="3"/>
  <c r="AG563" i="3"/>
  <c r="AG625" i="3"/>
  <c r="AG693" i="3"/>
  <c r="AG755" i="3"/>
  <c r="AG182" i="3"/>
  <c r="AG276" i="3"/>
  <c r="AG417" i="3"/>
  <c r="AG290" i="3"/>
  <c r="AG364" i="3"/>
  <c r="AG429" i="3"/>
  <c r="AG488" i="3"/>
  <c r="AG561" i="3"/>
  <c r="AG621" i="3"/>
  <c r="AG689" i="3"/>
  <c r="AG752" i="3"/>
  <c r="AG231" i="3"/>
  <c r="AG423" i="3"/>
  <c r="AG556" i="3"/>
  <c r="AG615" i="3"/>
  <c r="AG684" i="3"/>
  <c r="AG15" i="3"/>
  <c r="AG78" i="3"/>
  <c r="AG589" i="3"/>
  <c r="AG658" i="3"/>
  <c r="AG303" i="3"/>
  <c r="AG176" i="3"/>
  <c r="AG22" i="3"/>
  <c r="AG88" i="3"/>
  <c r="AG162" i="3"/>
  <c r="AG221" i="3"/>
  <c r="AG263" i="3"/>
  <c r="AG337" i="3"/>
  <c r="AG220" i="3"/>
  <c r="AF435" i="3"/>
  <c r="AF394" i="3"/>
  <c r="AF535" i="3"/>
  <c r="AF52" i="3"/>
  <c r="AH272" i="3" l="1"/>
  <c r="AH540" i="3"/>
  <c r="AH175" i="3"/>
  <c r="AH398" i="3"/>
  <c r="AH542" i="3"/>
  <c r="AH394" i="3"/>
  <c r="AH466" i="3"/>
  <c r="AH536" i="3"/>
  <c r="AH165" i="3"/>
  <c r="AH469" i="3"/>
  <c r="AH18" i="3"/>
  <c r="AH25" i="3"/>
  <c r="AH27" i="3"/>
  <c r="AH172" i="3"/>
  <c r="AH224" i="3"/>
  <c r="AH405" i="3"/>
  <c r="AH473" i="3"/>
  <c r="AH541" i="3"/>
  <c r="AH474" i="3"/>
  <c r="AH543" i="3"/>
  <c r="AH173" i="3"/>
  <c r="AH225" i="3"/>
  <c r="AH26" i="3"/>
  <c r="AH167" i="3"/>
  <c r="AH222" i="3"/>
  <c r="AH403" i="3"/>
  <c r="AH539" i="3"/>
  <c r="AH33" i="3"/>
  <c r="AH174" i="3"/>
  <c r="AH271" i="3"/>
  <c r="AH407" i="3"/>
  <c r="AH28" i="3"/>
  <c r="AH29" i="3"/>
  <c r="AH472" i="3"/>
  <c r="AH23" i="3"/>
  <c r="AH465" i="3"/>
  <c r="AH24" i="3"/>
  <c r="AH31" i="3"/>
  <c r="AH269" i="3"/>
  <c r="AH164" i="3"/>
  <c r="AH264" i="3"/>
  <c r="AH399" i="3"/>
  <c r="AH467" i="3"/>
  <c r="AH537" i="3"/>
  <c r="AH30" i="3"/>
  <c r="AH544" i="3"/>
  <c r="AH270" i="3"/>
  <c r="AH32" i="3"/>
  <c r="AH402" i="3"/>
  <c r="AH168" i="3"/>
  <c r="AH265" i="3"/>
  <c r="AH166" i="3"/>
  <c r="AH400" i="3"/>
  <c r="AH468" i="3"/>
  <c r="AH538" i="3"/>
  <c r="AH267" i="3"/>
  <c r="AH470" i="3"/>
  <c r="AH471" i="3"/>
  <c r="AH34" i="3"/>
  <c r="AH408" i="3"/>
  <c r="AH475" i="3"/>
  <c r="AH545" i="3"/>
  <c r="AH401" i="3"/>
  <c r="AH170" i="3"/>
  <c r="AH171" i="3"/>
  <c r="AH268" i="3"/>
  <c r="AH169" i="3"/>
  <c r="AH223" i="3"/>
  <c r="AH266" i="3"/>
  <c r="AH535" i="3"/>
  <c r="AH557" i="3"/>
  <c r="AH163" i="3"/>
  <c r="AH435" i="3"/>
  <c r="AF586" i="3"/>
  <c r="AG586" i="3"/>
  <c r="AF131" i="3"/>
  <c r="AH131" i="3" s="1"/>
  <c r="AF703" i="3"/>
  <c r="AH703" i="3" s="1"/>
  <c r="AH586" i="3" l="1"/>
  <c r="AF205" i="3"/>
  <c r="AG21" i="3" l="1"/>
  <c r="AG55" i="3"/>
  <c r="AG39" i="3"/>
  <c r="AG41" i="3"/>
  <c r="AG43" i="3"/>
  <c r="AG44" i="3"/>
  <c r="AG46" i="3"/>
  <c r="AG50" i="3"/>
  <c r="AG51" i="3"/>
  <c r="AG52" i="3"/>
  <c r="AG53" i="3"/>
  <c r="AG49" i="3"/>
  <c r="AG68" i="3"/>
  <c r="AG60" i="3"/>
  <c r="AG36" i="3"/>
  <c r="AG58" i="3"/>
  <c r="AG64" i="3"/>
  <c r="AG66" i="3"/>
  <c r="AG65" i="3"/>
  <c r="AG61" i="3"/>
  <c r="AG35" i="3"/>
  <c r="AG67" i="3"/>
  <c r="AG11" i="3"/>
  <c r="AG7" i="3"/>
  <c r="AG14" i="3"/>
  <c r="AG12" i="3"/>
  <c r="AG13" i="3"/>
  <c r="AG8" i="3"/>
  <c r="AG19" i="3"/>
  <c r="AG16" i="3"/>
  <c r="AG17" i="3"/>
  <c r="AG70" i="3"/>
  <c r="AG146" i="3"/>
  <c r="AG104" i="3"/>
  <c r="AG106" i="3"/>
  <c r="AG107" i="3"/>
  <c r="AG114" i="3"/>
  <c r="AG111" i="3"/>
  <c r="AG108" i="3"/>
  <c r="AG110" i="3"/>
  <c r="AG119" i="3"/>
  <c r="AG115" i="3"/>
  <c r="AG118" i="3"/>
  <c r="AG128" i="3"/>
  <c r="AG125" i="3"/>
  <c r="AG101" i="3"/>
  <c r="AG100" i="3"/>
  <c r="AG127" i="3"/>
  <c r="AG136" i="3"/>
  <c r="AG135" i="3"/>
  <c r="AG138" i="3"/>
  <c r="AG121" i="3"/>
  <c r="AG137" i="3"/>
  <c r="AG139" i="3"/>
  <c r="AG73" i="3"/>
  <c r="AG76" i="3"/>
  <c r="AG77" i="3"/>
  <c r="AG74" i="3"/>
  <c r="AG75" i="3"/>
  <c r="AG147" i="3"/>
  <c r="AG81" i="3"/>
  <c r="AG87" i="3"/>
  <c r="AG86" i="3"/>
  <c r="AG79" i="3"/>
  <c r="AG82" i="3"/>
  <c r="AG80" i="3"/>
  <c r="AG144" i="3"/>
  <c r="AG84" i="3"/>
  <c r="AG145" i="3"/>
  <c r="AG183" i="3"/>
  <c r="AG184" i="3"/>
  <c r="AG189" i="3"/>
  <c r="AG186" i="3"/>
  <c r="AG194" i="3"/>
  <c r="AG191" i="3"/>
  <c r="AG193" i="3"/>
  <c r="AG179" i="3"/>
  <c r="AG196" i="3"/>
  <c r="AG205" i="3"/>
  <c r="AG178" i="3"/>
  <c r="AG203" i="3"/>
  <c r="AG177" i="3"/>
  <c r="AG195" i="3"/>
  <c r="AG204" i="3"/>
  <c r="AG155" i="3"/>
  <c r="AG150" i="3"/>
  <c r="AG153" i="3"/>
  <c r="AG154" i="3"/>
  <c r="AG151" i="3"/>
  <c r="AG152" i="3"/>
  <c r="AG207" i="3"/>
  <c r="AG161" i="3"/>
  <c r="AG156" i="3"/>
  <c r="AG206" i="3"/>
  <c r="AG208" i="3"/>
  <c r="AG159" i="3"/>
  <c r="AG157" i="3"/>
  <c r="AG229" i="3"/>
  <c r="AG234" i="3"/>
  <c r="AG233" i="3"/>
  <c r="AG239" i="3"/>
  <c r="AG236" i="3"/>
  <c r="AG227" i="3"/>
  <c r="AG238" i="3"/>
  <c r="AG244" i="3"/>
  <c r="AG245" i="3"/>
  <c r="AG212" i="3"/>
  <c r="AG214" i="3"/>
  <c r="AG215" i="3"/>
  <c r="AG213" i="3"/>
  <c r="AG210" i="3"/>
  <c r="AG211" i="3"/>
  <c r="AG247" i="3"/>
  <c r="AG219" i="3"/>
  <c r="AG216" i="3"/>
  <c r="AG217" i="3"/>
  <c r="AG246" i="3"/>
  <c r="AG277" i="3"/>
  <c r="AG279" i="3"/>
  <c r="AG291" i="3"/>
  <c r="AG287" i="3"/>
  <c r="AG283" i="3"/>
  <c r="AG280" i="3"/>
  <c r="AG288" i="3"/>
  <c r="AG293" i="3"/>
  <c r="AG289" i="3"/>
  <c r="AG282" i="3"/>
  <c r="AG304" i="3"/>
  <c r="AG305" i="3"/>
  <c r="AG295" i="3"/>
  <c r="AG273" i="3"/>
  <c r="AG298" i="3"/>
  <c r="AG299" i="3"/>
  <c r="AG302" i="3"/>
  <c r="AG311" i="3"/>
  <c r="AG312" i="3"/>
  <c r="AG309" i="3"/>
  <c r="AG258" i="3"/>
  <c r="AG250" i="3"/>
  <c r="AG251" i="3"/>
  <c r="AG252" i="3"/>
  <c r="AG256" i="3"/>
  <c r="AG257" i="3"/>
  <c r="AG253" i="3"/>
  <c r="AG254" i="3"/>
  <c r="AG255" i="3"/>
  <c r="AG315" i="3"/>
  <c r="AG262" i="3"/>
  <c r="AG261" i="3"/>
  <c r="AG259" i="3"/>
  <c r="AG314" i="3"/>
  <c r="AG317" i="3"/>
  <c r="AG318" i="3"/>
  <c r="AG316" i="3"/>
  <c r="AG354" i="3"/>
  <c r="AG365" i="3"/>
  <c r="AG357" i="3"/>
  <c r="AG362" i="3"/>
  <c r="AG355" i="3"/>
  <c r="AG368" i="3"/>
  <c r="AG363" i="3"/>
  <c r="AG356" i="3"/>
  <c r="AG359" i="3"/>
  <c r="AG376" i="3"/>
  <c r="AG349" i="3"/>
  <c r="AG370" i="3"/>
  <c r="AG374" i="3"/>
  <c r="AG350" i="3"/>
  <c r="AG373" i="3"/>
  <c r="AG348" i="3"/>
  <c r="AG381" i="3"/>
  <c r="AG380" i="3"/>
  <c r="AG320" i="3"/>
  <c r="AG328" i="3"/>
  <c r="AG322" i="3"/>
  <c r="AG323" i="3"/>
  <c r="AG319" i="3"/>
  <c r="AG326" i="3"/>
  <c r="AH326" i="3" s="1"/>
  <c r="AG327" i="3"/>
  <c r="AG324" i="3"/>
  <c r="AG325" i="3"/>
  <c r="AG385" i="3"/>
  <c r="AG336" i="3"/>
  <c r="AG332" i="3"/>
  <c r="AG333" i="3"/>
  <c r="AG330" i="3"/>
  <c r="AG331" i="3"/>
  <c r="AG384" i="3"/>
  <c r="AG383" i="3"/>
  <c r="AG440" i="3"/>
  <c r="AG441" i="3"/>
  <c r="AG428" i="3"/>
  <c r="AG419" i="3"/>
  <c r="AG426" i="3"/>
  <c r="AG421" i="3"/>
  <c r="AG427" i="3"/>
  <c r="AG414" i="3"/>
  <c r="AG433" i="3"/>
  <c r="AG436" i="3"/>
  <c r="AG413" i="3"/>
  <c r="AG410" i="3"/>
  <c r="AG411" i="3"/>
  <c r="AG438" i="3"/>
  <c r="AG409" i="3"/>
  <c r="AG432" i="3"/>
  <c r="AG387" i="3"/>
  <c r="AG388" i="3"/>
  <c r="AG442" i="3"/>
  <c r="AG396" i="3"/>
  <c r="AG395" i="3"/>
  <c r="AG389" i="3"/>
  <c r="AG390" i="3"/>
  <c r="AG515" i="3"/>
  <c r="AG478" i="3"/>
  <c r="AG480" i="3"/>
  <c r="AG481" i="3"/>
  <c r="AG489" i="3"/>
  <c r="AG484" i="3"/>
  <c r="AG482" i="3"/>
  <c r="AG491" i="3"/>
  <c r="AG487" i="3"/>
  <c r="AG504" i="3"/>
  <c r="AG493" i="3"/>
  <c r="AG497" i="3"/>
  <c r="AG502" i="3"/>
  <c r="AG476" i="3"/>
  <c r="AG511" i="3"/>
  <c r="AG500" i="3"/>
  <c r="AG501" i="3"/>
  <c r="AG496" i="3"/>
  <c r="AG513" i="3"/>
  <c r="AG509" i="3"/>
  <c r="AG457" i="3"/>
  <c r="AG448" i="3"/>
  <c r="AG449" i="3"/>
  <c r="AG450" i="3"/>
  <c r="AG451" i="3"/>
  <c r="AG455" i="3"/>
  <c r="AH455" i="3" s="1"/>
  <c r="AG456" i="3"/>
  <c r="AG452" i="3"/>
  <c r="AG453" i="3"/>
  <c r="AG454" i="3"/>
  <c r="AG516" i="3"/>
  <c r="AG518" i="3"/>
  <c r="AG463" i="3"/>
  <c r="AG462" i="3"/>
  <c r="AG458" i="3"/>
  <c r="AG461" i="3"/>
  <c r="AG459" i="3"/>
  <c r="AG517" i="3"/>
  <c r="AG520" i="3"/>
  <c r="AG553" i="3"/>
  <c r="AG554" i="3"/>
  <c r="AG558" i="3"/>
  <c r="AG559" i="3"/>
  <c r="AG560" i="3"/>
  <c r="AG549" i="3"/>
  <c r="AG564" i="3"/>
  <c r="AG546" i="3"/>
  <c r="AG566" i="3"/>
  <c r="AG569" i="3"/>
  <c r="AG547" i="3"/>
  <c r="AG575" i="3"/>
  <c r="AG568" i="3"/>
  <c r="AG573" i="3"/>
  <c r="AG524" i="3"/>
  <c r="AG525" i="3"/>
  <c r="AG527" i="3"/>
  <c r="AH527" i="3" s="1"/>
  <c r="AG528" i="3"/>
  <c r="AG526" i="3"/>
  <c r="AG580" i="3"/>
  <c r="AG534" i="3"/>
  <c r="AG533" i="3"/>
  <c r="AG530" i="3"/>
  <c r="AG579" i="3"/>
  <c r="AG608" i="3"/>
  <c r="AG613" i="3"/>
  <c r="AG610" i="3"/>
  <c r="AG618" i="3"/>
  <c r="AG612" i="3"/>
  <c r="AG623" i="3"/>
  <c r="AG619" i="3"/>
  <c r="AG620" i="3"/>
  <c r="AG624" i="3"/>
  <c r="AG628" i="3"/>
  <c r="AG626" i="3"/>
  <c r="AG637" i="3"/>
  <c r="AG627" i="3"/>
  <c r="AG634" i="3"/>
  <c r="AG605" i="3"/>
  <c r="AG639" i="3"/>
  <c r="AG635" i="3"/>
  <c r="AG581" i="3"/>
  <c r="AG585" i="3"/>
  <c r="AG587" i="3"/>
  <c r="AG588" i="3"/>
  <c r="AG641" i="3"/>
  <c r="AG644" i="3"/>
  <c r="AG647" i="3"/>
  <c r="AG591" i="3"/>
  <c r="AG595" i="3"/>
  <c r="AG592" i="3"/>
  <c r="AG590" i="3"/>
  <c r="AG642" i="3"/>
  <c r="AG645" i="3"/>
  <c r="AG646" i="3"/>
  <c r="AG677" i="3"/>
  <c r="AG678" i="3"/>
  <c r="AG680" i="3"/>
  <c r="AG682" i="3"/>
  <c r="AG687" i="3"/>
  <c r="AG691" i="3"/>
  <c r="AG688" i="3"/>
  <c r="AG692" i="3"/>
  <c r="AG697" i="3"/>
  <c r="AG698" i="3"/>
  <c r="AG694" i="3"/>
  <c r="AG695" i="3"/>
  <c r="AG707" i="3"/>
  <c r="AG696" i="3"/>
  <c r="AG709" i="3"/>
  <c r="AG705" i="3"/>
  <c r="AG648" i="3"/>
  <c r="AG649" i="3"/>
  <c r="AG657" i="3"/>
  <c r="AG653" i="3"/>
  <c r="AG654" i="3"/>
  <c r="AG655" i="3"/>
  <c r="AG656" i="3"/>
  <c r="AG713" i="3"/>
  <c r="AG715" i="3"/>
  <c r="AG660" i="3"/>
  <c r="AG665" i="3"/>
  <c r="AG711" i="3"/>
  <c r="AG659" i="3"/>
  <c r="AG714" i="3"/>
  <c r="AG663" i="3"/>
  <c r="AG771" i="3"/>
  <c r="AG774" i="3"/>
  <c r="AG743" i="3"/>
  <c r="AG744" i="3"/>
  <c r="AG746" i="3"/>
  <c r="AG750" i="3"/>
  <c r="AG754" i="3"/>
  <c r="AG751" i="3"/>
  <c r="AG758" i="3"/>
  <c r="AG763" i="3"/>
  <c r="AG757" i="3"/>
  <c r="AG764" i="3"/>
  <c r="AG761" i="3"/>
  <c r="AG721" i="3"/>
  <c r="AG718" i="3"/>
  <c r="AG719" i="3"/>
  <c r="AG720" i="3"/>
  <c r="AG766" i="3"/>
  <c r="AG770" i="3"/>
  <c r="AG773" i="3"/>
  <c r="AG723" i="3"/>
  <c r="AG727" i="3"/>
  <c r="AG722" i="3"/>
  <c r="AG767" i="3"/>
  <c r="AG772" i="3"/>
  <c r="AG768" i="3"/>
  <c r="AG20" i="3"/>
  <c r="AF771" i="3" l="1"/>
  <c r="AH771" i="3" s="1"/>
  <c r="AF770" i="3"/>
  <c r="AH770" i="3" s="1"/>
  <c r="AF710" i="3"/>
  <c r="AH710" i="3" s="1"/>
  <c r="AF642" i="3"/>
  <c r="AH642" i="3" s="1"/>
  <c r="AF663" i="3"/>
  <c r="AH663" i="3" s="1"/>
  <c r="AF662" i="3"/>
  <c r="AH662" i="3" s="1"/>
  <c r="AF592" i="3"/>
  <c r="AH592" i="3" s="1"/>
  <c r="AF593" i="3"/>
  <c r="AH593" i="3" s="1"/>
  <c r="AF594" i="3"/>
  <c r="AH594" i="3" s="1"/>
  <c r="AF591" i="3"/>
  <c r="AH591" i="3" s="1"/>
  <c r="AF590" i="3"/>
  <c r="AH590" i="3" s="1"/>
  <c r="AF664" i="3"/>
  <c r="AH664" i="3" s="1"/>
  <c r="AF660" i="3"/>
  <c r="AH660" i="3" s="1"/>
  <c r="AF661" i="3"/>
  <c r="AH661" i="3" s="1"/>
  <c r="AF659" i="3"/>
  <c r="AH659" i="3" s="1"/>
  <c r="AF724" i="3"/>
  <c r="AH724" i="3" s="1"/>
  <c r="AF725" i="3"/>
  <c r="AH725" i="3" s="1"/>
  <c r="AF726" i="3"/>
  <c r="AH726" i="3" s="1"/>
  <c r="AF722" i="3"/>
  <c r="AH722" i="3" s="1"/>
  <c r="AF723" i="3"/>
  <c r="AH723" i="3" s="1"/>
  <c r="AF595" i="3"/>
  <c r="AH595" i="3" s="1"/>
  <c r="AF665" i="3"/>
  <c r="AH665" i="3" s="1"/>
  <c r="AF727" i="3"/>
  <c r="AH727" i="3" s="1"/>
  <c r="AF728" i="3"/>
  <c r="AH728" i="3" s="1"/>
  <c r="AF640" i="3"/>
  <c r="AH640" i="3" s="1"/>
  <c r="AF765" i="3"/>
  <c r="AH765" i="3" s="1"/>
  <c r="AF644" i="3"/>
  <c r="AH644" i="3" s="1"/>
  <c r="AF643" i="3"/>
  <c r="AH643" i="3" s="1"/>
  <c r="AF647" i="3"/>
  <c r="AH647" i="3" s="1"/>
  <c r="AF646" i="3"/>
  <c r="AH646" i="3" s="1"/>
  <c r="AF713" i="3"/>
  <c r="AH713" i="3" s="1"/>
  <c r="AF714" i="3"/>
  <c r="AH714" i="3" s="1"/>
  <c r="AF715" i="3"/>
  <c r="AH715" i="3" s="1"/>
  <c r="AF712" i="3"/>
  <c r="AH712" i="3" s="1"/>
  <c r="AF711" i="3"/>
  <c r="AH711" i="3" s="1"/>
  <c r="AF769" i="3"/>
  <c r="AH769" i="3" s="1"/>
  <c r="AF767" i="3"/>
  <c r="AH767" i="3" s="1"/>
  <c r="AF772" i="3"/>
  <c r="AH772" i="3" s="1"/>
  <c r="AF773" i="3"/>
  <c r="AH773" i="3" s="1"/>
  <c r="AF605" i="3"/>
  <c r="AH605" i="3" s="1"/>
  <c r="AF581" i="3"/>
  <c r="AH581" i="3" s="1"/>
  <c r="AF620" i="3"/>
  <c r="AH620" i="3" s="1"/>
  <c r="AF623" i="3"/>
  <c r="AH623" i="3" s="1"/>
  <c r="AF621" i="3"/>
  <c r="AH621" i="3" s="1"/>
  <c r="AF614" i="3"/>
  <c r="AH614" i="3" s="1"/>
  <c r="AF613" i="3"/>
  <c r="AH613" i="3" s="1"/>
  <c r="AF624" i="3"/>
  <c r="AH624" i="3" s="1"/>
  <c r="AF610" i="3"/>
  <c r="AH610" i="3" s="1"/>
  <c r="AF612" i="3"/>
  <c r="AH612" i="3" s="1"/>
  <c r="AH609" i="3"/>
  <c r="AF615" i="3"/>
  <c r="AH615" i="3" s="1"/>
  <c r="AF619" i="3"/>
  <c r="AH619" i="3" s="1"/>
  <c r="AF611" i="3"/>
  <c r="AH611" i="3" s="1"/>
  <c r="AH617" i="3"/>
  <c r="AF608" i="3"/>
  <c r="AH608" i="3" s="1"/>
  <c r="AF618" i="3"/>
  <c r="AH618" i="3" s="1"/>
  <c r="AF625" i="3"/>
  <c r="AH625" i="3" s="1"/>
  <c r="AF689" i="3"/>
  <c r="AH689" i="3" s="1"/>
  <c r="AF691" i="3"/>
  <c r="AH691" i="3" s="1"/>
  <c r="AF683" i="3"/>
  <c r="AH683" i="3" s="1"/>
  <c r="AF682" i="3"/>
  <c r="AH682" i="3" s="1"/>
  <c r="AF692" i="3"/>
  <c r="AH692" i="3" s="1"/>
  <c r="AH685" i="3"/>
  <c r="AF690" i="3"/>
  <c r="AH690" i="3" s="1"/>
  <c r="AF680" i="3"/>
  <c r="AH680" i="3" s="1"/>
  <c r="AH679" i="3"/>
  <c r="AF681" i="3"/>
  <c r="AH681" i="3" s="1"/>
  <c r="AF678" i="3"/>
  <c r="AH678" i="3" s="1"/>
  <c r="AF684" i="3"/>
  <c r="AH684" i="3" s="1"/>
  <c r="AF688" i="3"/>
  <c r="AH688" i="3" s="1"/>
  <c r="AF693" i="3"/>
  <c r="AH693" i="3" s="1"/>
  <c r="AH686" i="3"/>
  <c r="AF687" i="3"/>
  <c r="AH687" i="3" s="1"/>
  <c r="AF752" i="3"/>
  <c r="AH752" i="3" s="1"/>
  <c r="AF754" i="3"/>
  <c r="AH754" i="3" s="1"/>
  <c r="AF753" i="3"/>
  <c r="AH753" i="3" s="1"/>
  <c r="AH748" i="3"/>
  <c r="AF744" i="3"/>
  <c r="AH744" i="3" s="1"/>
  <c r="AH745" i="3"/>
  <c r="AF743" i="3"/>
  <c r="AH743" i="3" s="1"/>
  <c r="AF747" i="3"/>
  <c r="AH747" i="3" s="1"/>
  <c r="AF746" i="3"/>
  <c r="AH746" i="3" s="1"/>
  <c r="AF755" i="3"/>
  <c r="AH755" i="3" s="1"/>
  <c r="AF751" i="3"/>
  <c r="AH751" i="3" s="1"/>
  <c r="AF750" i="3"/>
  <c r="AH750" i="3" s="1"/>
  <c r="AH749" i="3"/>
  <c r="AF649" i="3"/>
  <c r="AH649" i="3" s="1"/>
  <c r="AF585" i="3"/>
  <c r="AH585" i="3" s="1"/>
  <c r="AF582" i="3"/>
  <c r="AH582" i="3" s="1"/>
  <c r="AF584" i="3"/>
  <c r="AH584" i="3" s="1"/>
  <c r="AH587" i="3"/>
  <c r="AF588" i="3"/>
  <c r="AH588" i="3" s="1"/>
  <c r="AF583" i="3"/>
  <c r="AH583" i="3" s="1"/>
  <c r="AF650" i="3"/>
  <c r="AH650" i="3" s="1"/>
  <c r="AF651" i="3"/>
  <c r="AH651" i="3" s="1"/>
  <c r="AF657" i="3"/>
  <c r="AH657" i="3" s="1"/>
  <c r="AF654" i="3"/>
  <c r="AH654" i="3" s="1"/>
  <c r="AF655" i="3"/>
  <c r="AH655" i="3" s="1"/>
  <c r="AF656" i="3"/>
  <c r="AH656" i="3" s="1"/>
  <c r="AF658" i="3"/>
  <c r="AH658" i="3" s="1"/>
  <c r="AF653" i="3"/>
  <c r="AH653" i="3" s="1"/>
  <c r="AF652" i="3"/>
  <c r="AH652" i="3" s="1"/>
  <c r="AF716" i="3"/>
  <c r="AH716" i="3" s="1"/>
  <c r="AF720" i="3"/>
  <c r="AH720" i="3" s="1"/>
  <c r="AH719" i="3"/>
  <c r="AF717" i="3"/>
  <c r="AH717" i="3" s="1"/>
  <c r="AF721" i="3"/>
  <c r="AH721" i="3" s="1"/>
  <c r="AF718" i="3"/>
  <c r="AH718" i="3" s="1"/>
  <c r="AF606" i="3"/>
  <c r="AH606" i="3" s="1"/>
  <c r="AF607" i="3"/>
  <c r="AH607" i="3" s="1"/>
  <c r="AF675" i="3"/>
  <c r="AH675" i="3" s="1"/>
  <c r="AF676" i="3"/>
  <c r="AH676" i="3" s="1"/>
  <c r="AF694" i="3"/>
  <c r="AH694" i="3" s="1"/>
  <c r="AF740" i="3"/>
  <c r="AH740" i="3" s="1"/>
  <c r="AF741" i="3"/>
  <c r="AH741" i="3" s="1"/>
  <c r="AF742" i="3"/>
  <c r="AH742" i="3" s="1"/>
  <c r="AF626" i="3"/>
  <c r="AH626" i="3" s="1"/>
  <c r="AF695" i="3"/>
  <c r="AH695" i="3" s="1"/>
  <c r="AF758" i="3"/>
  <c r="AH758" i="3" s="1"/>
  <c r="AF756" i="3"/>
  <c r="AH756" i="3" s="1"/>
  <c r="AF757" i="3"/>
  <c r="AH757" i="3" s="1"/>
  <c r="AF627" i="3"/>
  <c r="AH627" i="3" s="1"/>
  <c r="AF634" i="3"/>
  <c r="AH634" i="3" s="1"/>
  <c r="AF635" i="3"/>
  <c r="AH635" i="3" s="1"/>
  <c r="AF633" i="3"/>
  <c r="AH633" i="3" s="1"/>
  <c r="AF632" i="3"/>
  <c r="AH632" i="3" s="1"/>
  <c r="AF705" i="3"/>
  <c r="AH705" i="3" s="1"/>
  <c r="AF701" i="3"/>
  <c r="AH701" i="3" s="1"/>
  <c r="AF698" i="3"/>
  <c r="AH698" i="3" s="1"/>
  <c r="AF761" i="3"/>
  <c r="AH761" i="3" s="1"/>
  <c r="AF759" i="3"/>
  <c r="AH759" i="3" s="1"/>
  <c r="AF760" i="3"/>
  <c r="AH760" i="3" s="1"/>
  <c r="AF639" i="3"/>
  <c r="AH639" i="3" s="1"/>
  <c r="AF637" i="3"/>
  <c r="AH637" i="3" s="1"/>
  <c r="AF636" i="3"/>
  <c r="AH636" i="3" s="1"/>
  <c r="AF706" i="3"/>
  <c r="AH706" i="3" s="1"/>
  <c r="AF707" i="3"/>
  <c r="AH707" i="3" s="1"/>
  <c r="AF709" i="3"/>
  <c r="AH709" i="3" s="1"/>
  <c r="AF708" i="3"/>
  <c r="AH708" i="3" s="1"/>
  <c r="AF763" i="3"/>
  <c r="AH763" i="3" s="1"/>
  <c r="AF762" i="3"/>
  <c r="AH762" i="3" s="1"/>
  <c r="AF764" i="3"/>
  <c r="AH764" i="3" s="1"/>
  <c r="AF440" i="3"/>
  <c r="AF441" i="3"/>
  <c r="AH441" i="3" s="1"/>
  <c r="AF389" i="3"/>
  <c r="AH389" i="3" s="1"/>
  <c r="AF390" i="3"/>
  <c r="AF391" i="3"/>
  <c r="AH391" i="3" s="1"/>
  <c r="AF392" i="3"/>
  <c r="AH392" i="3" s="1"/>
  <c r="AF393" i="3"/>
  <c r="AH393" i="3" s="1"/>
  <c r="AF395" i="3"/>
  <c r="AF396" i="3"/>
  <c r="AF397" i="3"/>
  <c r="AH397" i="3" s="1"/>
  <c r="AF442" i="3"/>
  <c r="AH442" i="3" s="1"/>
  <c r="AH443" i="3"/>
  <c r="AF434" i="3"/>
  <c r="AH434" i="3" s="1"/>
  <c r="AF432" i="3"/>
  <c r="AF410" i="3"/>
  <c r="AF428" i="3"/>
  <c r="AH428" i="3" s="1"/>
  <c r="AF387" i="3"/>
  <c r="AF429" i="3"/>
  <c r="AH429" i="3" s="1"/>
  <c r="AF430" i="3"/>
  <c r="AH430" i="3" s="1"/>
  <c r="AH424" i="3"/>
  <c r="AF423" i="3"/>
  <c r="AH423" i="3" s="1"/>
  <c r="AF422" i="3"/>
  <c r="AH422" i="3" s="1"/>
  <c r="AF427" i="3"/>
  <c r="AH425" i="3"/>
  <c r="AF419" i="3"/>
  <c r="AF421" i="3"/>
  <c r="AH421" i="3" s="1"/>
  <c r="AH418" i="3"/>
  <c r="AF420" i="3"/>
  <c r="AH420" i="3" s="1"/>
  <c r="AF417" i="3"/>
  <c r="AH417" i="3" s="1"/>
  <c r="AF426" i="3"/>
  <c r="AF431" i="3"/>
  <c r="AH431" i="3" s="1"/>
  <c r="AF388" i="3"/>
  <c r="AH388" i="3" s="1"/>
  <c r="AF413" i="3"/>
  <c r="AF414" i="3"/>
  <c r="AF412" i="3"/>
  <c r="AH412" i="3" s="1"/>
  <c r="AF411" i="3"/>
  <c r="AH411" i="3" s="1"/>
  <c r="AF415" i="3"/>
  <c r="AH415" i="3" s="1"/>
  <c r="AF416" i="3"/>
  <c r="AH416" i="3" s="1"/>
  <c r="AF436" i="3"/>
  <c r="AH437" i="3"/>
  <c r="AF438" i="3"/>
  <c r="AF439" i="3"/>
  <c r="AH439" i="3" s="1"/>
  <c r="AF318" i="3"/>
  <c r="AF515" i="3"/>
  <c r="AH515" i="3" s="1"/>
  <c r="AF461" i="3"/>
  <c r="AH461" i="3" s="1"/>
  <c r="AF529" i="3"/>
  <c r="AH529" i="3" s="1"/>
  <c r="AF259" i="3"/>
  <c r="AF260" i="3"/>
  <c r="AH260" i="3" s="1"/>
  <c r="AF458" i="3"/>
  <c r="AH458" i="3" s="1"/>
  <c r="AF459" i="3"/>
  <c r="AF460" i="3"/>
  <c r="AH460" i="3" s="1"/>
  <c r="AF531" i="3"/>
  <c r="AH531" i="3" s="1"/>
  <c r="AF532" i="3"/>
  <c r="AH532" i="3" s="1"/>
  <c r="AF530" i="3"/>
  <c r="AF261" i="3"/>
  <c r="AF462" i="3"/>
  <c r="AF533" i="3"/>
  <c r="AH533" i="3" s="1"/>
  <c r="AF262" i="3"/>
  <c r="AF263" i="3"/>
  <c r="AH263" i="3" s="1"/>
  <c r="AF463" i="3"/>
  <c r="AF464" i="3"/>
  <c r="AH464" i="3" s="1"/>
  <c r="AF534" i="3"/>
  <c r="AF310" i="3"/>
  <c r="AH310" i="3" s="1"/>
  <c r="AF313" i="3"/>
  <c r="AH313" i="3" s="1"/>
  <c r="AF315" i="3"/>
  <c r="AH315" i="3" s="1"/>
  <c r="AF314" i="3"/>
  <c r="AH314" i="3" s="1"/>
  <c r="AF518" i="3"/>
  <c r="AF517" i="3"/>
  <c r="AH517" i="3" s="1"/>
  <c r="AF514" i="3"/>
  <c r="AH514" i="3" s="1"/>
  <c r="AF580" i="3"/>
  <c r="AF578" i="3"/>
  <c r="AH578" i="3" s="1"/>
  <c r="AF579" i="3"/>
  <c r="AH579" i="3" s="1"/>
  <c r="AF316" i="3"/>
  <c r="AF520" i="3"/>
  <c r="AF317" i="3"/>
  <c r="AH317" i="3" s="1"/>
  <c r="AF306" i="3"/>
  <c r="AH306" i="3" s="1"/>
  <c r="AF500" i="3"/>
  <c r="AF576" i="3"/>
  <c r="AH576" i="3" s="1"/>
  <c r="AF571" i="3"/>
  <c r="AH571" i="3" s="1"/>
  <c r="AF281" i="3"/>
  <c r="AH281" i="3" s="1"/>
  <c r="AF282" i="3"/>
  <c r="AH282" i="3" s="1"/>
  <c r="AF250" i="3"/>
  <c r="AF251" i="3"/>
  <c r="AH251" i="3" s="1"/>
  <c r="AF451" i="3"/>
  <c r="AF290" i="3"/>
  <c r="AH290" i="3" s="1"/>
  <c r="AF291" i="3"/>
  <c r="AF293" i="3"/>
  <c r="AH293" i="3" s="1"/>
  <c r="AF292" i="3"/>
  <c r="AH292" i="3" s="1"/>
  <c r="AF283" i="3"/>
  <c r="AF284" i="3"/>
  <c r="AH284" i="3" s="1"/>
  <c r="AF287" i="3"/>
  <c r="AH287" i="3" s="1"/>
  <c r="AF276" i="3"/>
  <c r="AH276" i="3" s="1"/>
  <c r="AF279" i="3"/>
  <c r="AF277" i="3"/>
  <c r="AF280" i="3"/>
  <c r="AF289" i="3"/>
  <c r="AH289" i="3" s="1"/>
  <c r="AF288" i="3"/>
  <c r="AF294" i="3"/>
  <c r="AH294" i="3" s="1"/>
  <c r="AF489" i="3"/>
  <c r="AF488" i="3"/>
  <c r="AH488" i="3" s="1"/>
  <c r="AF491" i="3"/>
  <c r="AF485" i="3"/>
  <c r="AH485" i="3" s="1"/>
  <c r="AF484" i="3"/>
  <c r="AF481" i="3"/>
  <c r="AH481" i="3" s="1"/>
  <c r="AF482" i="3"/>
  <c r="AF480" i="3"/>
  <c r="AH480" i="3" s="1"/>
  <c r="AF478" i="3"/>
  <c r="AH479" i="3"/>
  <c r="AF487" i="3"/>
  <c r="AF483" i="3"/>
  <c r="AH483" i="3" s="1"/>
  <c r="AF492" i="3"/>
  <c r="AH492" i="3" s="1"/>
  <c r="AF561" i="3"/>
  <c r="AH561" i="3" s="1"/>
  <c r="AF553" i="3"/>
  <c r="AH553" i="3" s="1"/>
  <c r="AF560" i="3"/>
  <c r="AH560" i="3" s="1"/>
  <c r="AF555" i="3"/>
  <c r="AH555" i="3" s="1"/>
  <c r="AF562" i="3"/>
  <c r="AH562" i="3" s="1"/>
  <c r="AF554" i="3"/>
  <c r="AF556" i="3"/>
  <c r="AH556" i="3" s="1"/>
  <c r="AF559" i="3"/>
  <c r="AF558" i="3"/>
  <c r="AH558" i="3" s="1"/>
  <c r="AF563" i="3"/>
  <c r="AH563" i="3" s="1"/>
  <c r="AF253" i="3"/>
  <c r="AF258" i="3"/>
  <c r="AF256" i="3"/>
  <c r="AH256" i="3" s="1"/>
  <c r="AF254" i="3"/>
  <c r="AH257" i="3"/>
  <c r="AF248" i="3"/>
  <c r="AH248" i="3" s="1"/>
  <c r="AF255" i="3"/>
  <c r="AH255" i="3" s="1"/>
  <c r="AF252" i="3"/>
  <c r="AF454" i="3"/>
  <c r="AF456" i="3"/>
  <c r="AF448" i="3"/>
  <c r="AH448" i="3" s="1"/>
  <c r="AF453" i="3"/>
  <c r="AF446" i="3"/>
  <c r="AH446" i="3" s="1"/>
  <c r="AF445" i="3"/>
  <c r="AH445" i="3" s="1"/>
  <c r="AF457" i="3"/>
  <c r="AF452" i="3"/>
  <c r="AF449" i="3"/>
  <c r="AH449" i="3" s="1"/>
  <c r="AF450" i="3"/>
  <c r="AF444" i="3"/>
  <c r="AH444" i="3" s="1"/>
  <c r="AF521" i="3"/>
  <c r="AH521" i="3" s="1"/>
  <c r="AF523" i="3"/>
  <c r="AH523" i="3" s="1"/>
  <c r="AF526" i="3"/>
  <c r="AF528" i="3"/>
  <c r="AF525" i="3"/>
  <c r="AH525" i="3" s="1"/>
  <c r="AF524" i="3"/>
  <c r="AF522" i="3"/>
  <c r="AH522" i="3" s="1"/>
  <c r="AF476" i="3"/>
  <c r="AF547" i="3"/>
  <c r="AH547" i="3" s="1"/>
  <c r="AF549" i="3"/>
  <c r="AF548" i="3"/>
  <c r="AH548" i="3" s="1"/>
  <c r="AF274" i="3"/>
  <c r="AH274" i="3" s="1"/>
  <c r="AF295" i="3"/>
  <c r="AH295" i="3" s="1"/>
  <c r="AF275" i="3"/>
  <c r="AH275" i="3" s="1"/>
  <c r="AF477" i="3"/>
  <c r="AH477" i="3" s="1"/>
  <c r="AF493" i="3"/>
  <c r="AH493" i="3" s="1"/>
  <c r="AF551" i="3"/>
  <c r="AH551" i="3" s="1"/>
  <c r="AF550" i="3"/>
  <c r="AH550" i="3" s="1"/>
  <c r="AF564" i="3"/>
  <c r="AH564" i="3" s="1"/>
  <c r="AF299" i="3"/>
  <c r="AH299" i="3" s="1"/>
  <c r="AF297" i="3"/>
  <c r="AH297" i="3" s="1"/>
  <c r="AF296" i="3"/>
  <c r="AH296" i="3" s="1"/>
  <c r="AF298" i="3"/>
  <c r="AF495" i="3"/>
  <c r="AH495" i="3" s="1"/>
  <c r="AF494" i="3"/>
  <c r="AH494" i="3" s="1"/>
  <c r="AF496" i="3"/>
  <c r="AH496" i="3" s="1"/>
  <c r="AF566" i="3"/>
  <c r="AH566" i="3" s="1"/>
  <c r="AF565" i="3"/>
  <c r="AH565" i="3" s="1"/>
  <c r="AH301" i="3"/>
  <c r="AF302" i="3"/>
  <c r="AF569" i="3"/>
  <c r="AH567" i="3"/>
  <c r="AF568" i="3"/>
  <c r="AF308" i="3"/>
  <c r="AH308" i="3" s="1"/>
  <c r="AF307" i="3"/>
  <c r="AH307" i="3" s="1"/>
  <c r="AF309" i="3"/>
  <c r="AH309" i="3" s="1"/>
  <c r="AF305" i="3"/>
  <c r="AF304" i="3"/>
  <c r="AF509" i="3"/>
  <c r="AH509" i="3" s="1"/>
  <c r="AF504" i="3"/>
  <c r="AH504" i="3" s="1"/>
  <c r="AF508" i="3"/>
  <c r="AH508" i="3" s="1"/>
  <c r="AF503" i="3"/>
  <c r="AH503" i="3" s="1"/>
  <c r="AF573" i="3"/>
  <c r="AH573" i="3" s="1"/>
  <c r="AF570" i="3"/>
  <c r="AH570" i="3" s="1"/>
  <c r="AF572" i="3"/>
  <c r="AH572" i="3" s="1"/>
  <c r="AF311" i="3"/>
  <c r="AF312" i="3"/>
  <c r="AF511" i="3"/>
  <c r="AH511" i="3" s="1"/>
  <c r="AF510" i="3"/>
  <c r="AH510" i="3" s="1"/>
  <c r="AF513" i="3"/>
  <c r="AH513" i="3" s="1"/>
  <c r="AF575" i="3"/>
  <c r="AF574" i="3"/>
  <c r="AH574" i="3" s="1"/>
  <c r="AF577" i="3"/>
  <c r="AH577" i="3" s="1"/>
  <c r="AF146" i="3"/>
  <c r="AH146" i="3" s="1"/>
  <c r="AF84" i="3"/>
  <c r="AH84" i="3" s="1"/>
  <c r="AF83" i="3"/>
  <c r="AH83" i="3" s="1"/>
  <c r="AF82" i="3"/>
  <c r="AH82" i="3" s="1"/>
  <c r="AF85" i="3"/>
  <c r="AH85" i="3" s="1"/>
  <c r="AF81" i="3"/>
  <c r="AH81" i="3" s="1"/>
  <c r="AF332" i="3"/>
  <c r="AH332" i="3" s="1"/>
  <c r="AF333" i="3"/>
  <c r="AH333" i="3" s="1"/>
  <c r="AF335" i="3"/>
  <c r="AH335" i="3" s="1"/>
  <c r="AF140" i="3"/>
  <c r="AH140" i="3" s="1"/>
  <c r="AF142" i="3"/>
  <c r="AH142" i="3" s="1"/>
  <c r="AF145" i="3"/>
  <c r="AH145" i="3" s="1"/>
  <c r="AF79" i="3"/>
  <c r="AH79" i="3" s="1"/>
  <c r="AF80" i="3"/>
  <c r="AH80" i="3" s="1"/>
  <c r="AF334" i="3"/>
  <c r="AH334" i="3" s="1"/>
  <c r="AF330" i="3"/>
  <c r="AH330" i="3" s="1"/>
  <c r="AF331" i="3"/>
  <c r="AH331" i="3" s="1"/>
  <c r="AF86" i="3"/>
  <c r="AH86" i="3" s="1"/>
  <c r="AF87" i="3"/>
  <c r="AH87" i="3" s="1"/>
  <c r="AF88" i="3"/>
  <c r="AH88" i="3" s="1"/>
  <c r="AF336" i="3"/>
  <c r="AH336" i="3" s="1"/>
  <c r="AF337" i="3"/>
  <c r="AH337" i="3" s="1"/>
  <c r="AF141" i="3"/>
  <c r="AH141" i="3" s="1"/>
  <c r="AF382" i="3"/>
  <c r="AH382" i="3" s="1"/>
  <c r="AF143" i="3"/>
  <c r="AH143" i="3" s="1"/>
  <c r="AF144" i="3"/>
  <c r="AH144" i="3" s="1"/>
  <c r="AF147" i="3"/>
  <c r="AH147" i="3" s="1"/>
  <c r="AF385" i="3"/>
  <c r="AH385" i="3" s="1"/>
  <c r="AF384" i="3"/>
  <c r="AH384" i="3" s="1"/>
  <c r="AF124" i="3"/>
  <c r="AH124" i="3" s="1"/>
  <c r="AF136" i="3"/>
  <c r="AH136" i="3" s="1"/>
  <c r="AF138" i="3"/>
  <c r="AH138" i="3" s="1"/>
  <c r="AF137" i="3"/>
  <c r="AH137" i="3" s="1"/>
  <c r="AF102" i="3"/>
  <c r="AH102" i="3" s="1"/>
  <c r="AF121" i="3"/>
  <c r="AH121" i="3" s="1"/>
  <c r="AF103" i="3"/>
  <c r="AH103" i="3" s="1"/>
  <c r="AF100" i="3"/>
  <c r="AH100" i="3" s="1"/>
  <c r="AH126" i="3"/>
  <c r="AF127" i="3"/>
  <c r="AH127" i="3" s="1"/>
  <c r="AF101" i="3"/>
  <c r="AH101" i="3" s="1"/>
  <c r="AF128" i="3"/>
  <c r="AH128" i="3" s="1"/>
  <c r="AF350" i="3"/>
  <c r="AH350" i="3" s="1"/>
  <c r="AF116" i="3"/>
  <c r="AH116" i="3" s="1"/>
  <c r="AF108" i="3"/>
  <c r="AH108" i="3" s="1"/>
  <c r="AF110" i="3"/>
  <c r="AH110" i="3" s="1"/>
  <c r="AH105" i="3"/>
  <c r="AF114" i="3"/>
  <c r="AH114" i="3" s="1"/>
  <c r="AH113" i="3"/>
  <c r="AF107" i="3"/>
  <c r="AH107" i="3" s="1"/>
  <c r="AF111" i="3"/>
  <c r="AH111" i="3" s="1"/>
  <c r="AF74" i="3"/>
  <c r="AH74" i="3" s="1"/>
  <c r="AF72" i="3"/>
  <c r="AH72" i="3" s="1"/>
  <c r="AF119" i="3"/>
  <c r="AH119" i="3" s="1"/>
  <c r="AF118" i="3"/>
  <c r="AH118" i="3" s="1"/>
  <c r="AF117" i="3"/>
  <c r="AH117" i="3" s="1"/>
  <c r="AF115" i="3"/>
  <c r="AH115" i="3" s="1"/>
  <c r="AF106" i="3"/>
  <c r="AH106" i="3" s="1"/>
  <c r="AF104" i="3"/>
  <c r="AH104" i="3" s="1"/>
  <c r="AF109" i="3"/>
  <c r="AH109" i="3" s="1"/>
  <c r="AF120" i="3"/>
  <c r="AH120" i="3" s="1"/>
  <c r="AF112" i="3"/>
  <c r="AH112" i="3" s="1"/>
  <c r="AF364" i="3"/>
  <c r="AH364" i="3" s="1"/>
  <c r="AF366" i="3"/>
  <c r="AH366" i="3" s="1"/>
  <c r="AH360" i="3"/>
  <c r="AF365" i="3"/>
  <c r="AH365" i="3" s="1"/>
  <c r="AF368" i="3"/>
  <c r="AH368" i="3" s="1"/>
  <c r="AF359" i="3"/>
  <c r="AH359" i="3" s="1"/>
  <c r="AF358" i="3"/>
  <c r="AH358" i="3" s="1"/>
  <c r="AF357" i="3"/>
  <c r="AH357" i="3" s="1"/>
  <c r="AH361" i="3"/>
  <c r="AF363" i="3"/>
  <c r="AH363" i="3" s="1"/>
  <c r="AF354" i="3"/>
  <c r="AH354" i="3" s="1"/>
  <c r="AF369" i="3"/>
  <c r="AH369" i="3" s="1"/>
  <c r="AF356" i="3"/>
  <c r="AH356" i="3" s="1"/>
  <c r="AF355" i="3"/>
  <c r="AH355" i="3" s="1"/>
  <c r="AF362" i="3"/>
  <c r="AH362" i="3" s="1"/>
  <c r="AF320" i="3"/>
  <c r="AH320" i="3" s="1"/>
  <c r="AF75" i="3"/>
  <c r="AH75" i="3" s="1"/>
  <c r="AF71" i="3"/>
  <c r="AH71" i="3" s="1"/>
  <c r="AF76" i="3"/>
  <c r="AH76" i="3" s="1"/>
  <c r="AH77" i="3"/>
  <c r="AF73" i="3"/>
  <c r="AH73" i="3" s="1"/>
  <c r="AF78" i="3"/>
  <c r="AH78" i="3" s="1"/>
  <c r="AF321" i="3"/>
  <c r="AH321" i="3" s="1"/>
  <c r="AF324" i="3"/>
  <c r="AH324" i="3" s="1"/>
  <c r="AF322" i="3"/>
  <c r="AH322" i="3" s="1"/>
  <c r="AF323" i="3"/>
  <c r="AH323" i="3" s="1"/>
  <c r="AF327" i="3"/>
  <c r="AH327" i="3" s="1"/>
  <c r="AF328" i="3"/>
  <c r="AH328" i="3" s="1"/>
  <c r="AH122" i="3"/>
  <c r="AF353" i="3"/>
  <c r="AH353" i="3" s="1"/>
  <c r="AF352" i="3"/>
  <c r="AH352" i="3" s="1"/>
  <c r="AF351" i="3"/>
  <c r="AH351" i="3" s="1"/>
  <c r="AF123" i="3"/>
  <c r="AH123" i="3" s="1"/>
  <c r="AF125" i="3"/>
  <c r="AH125" i="3" s="1"/>
  <c r="AH372" i="3"/>
  <c r="AF373" i="3"/>
  <c r="AH373" i="3" s="1"/>
  <c r="AF374" i="3"/>
  <c r="AH374" i="3" s="1"/>
  <c r="AF134" i="3"/>
  <c r="AH134" i="3" s="1"/>
  <c r="AF133" i="3"/>
  <c r="AH133" i="3" s="1"/>
  <c r="AF380" i="3"/>
  <c r="AH380" i="3" s="1"/>
  <c r="AF377" i="3"/>
  <c r="AH377" i="3" s="1"/>
  <c r="AF376" i="3"/>
  <c r="AH376" i="3" s="1"/>
  <c r="AF378" i="3"/>
  <c r="AH378" i="3" s="1"/>
  <c r="AF379" i="3"/>
  <c r="AH379" i="3" s="1"/>
  <c r="AF135" i="3"/>
  <c r="AH135" i="3" s="1"/>
  <c r="AF139" i="3"/>
  <c r="AH139" i="3" s="1"/>
  <c r="AF381" i="3"/>
  <c r="AH381" i="3" s="1"/>
  <c r="AF208" i="3"/>
  <c r="AH208" i="3" s="1"/>
  <c r="AF19" i="3"/>
  <c r="AH19" i="3" s="1"/>
  <c r="AF157" i="3"/>
  <c r="AH157" i="3" s="1"/>
  <c r="AF158" i="3"/>
  <c r="AH158" i="3" s="1"/>
  <c r="AF160" i="3"/>
  <c r="AH160" i="3" s="1"/>
  <c r="AF21" i="3"/>
  <c r="AH21" i="3" s="1"/>
  <c r="AF20" i="3"/>
  <c r="AH20" i="3" s="1"/>
  <c r="AF16" i="3"/>
  <c r="AH16" i="3" s="1"/>
  <c r="AF17" i="3"/>
  <c r="AH17" i="3" s="1"/>
  <c r="AF156" i="3"/>
  <c r="AH156" i="3" s="1"/>
  <c r="AF159" i="3"/>
  <c r="AH159" i="3" s="1"/>
  <c r="AF22" i="3"/>
  <c r="AH22" i="3" s="1"/>
  <c r="AF161" i="3"/>
  <c r="AH161" i="3" s="1"/>
  <c r="AF162" i="3"/>
  <c r="AH162" i="3" s="1"/>
  <c r="AF207" i="3"/>
  <c r="AH207" i="3" s="1"/>
  <c r="AF206" i="3"/>
  <c r="AH206" i="3" s="1"/>
  <c r="AF70" i="3"/>
  <c r="AH70" i="3" s="1"/>
  <c r="AF199" i="3"/>
  <c r="AH199" i="3" s="1"/>
  <c r="AF181" i="3"/>
  <c r="AH181" i="3" s="1"/>
  <c r="AF177" i="3"/>
  <c r="AH177" i="3" s="1"/>
  <c r="AF176" i="3"/>
  <c r="AH176" i="3" s="1"/>
  <c r="AF198" i="3"/>
  <c r="AH198" i="3" s="1"/>
  <c r="AF195" i="3"/>
  <c r="AH195" i="3" s="1"/>
  <c r="AF179" i="3"/>
  <c r="AH179" i="3" s="1"/>
  <c r="AH205" i="3"/>
  <c r="AF184" i="3"/>
  <c r="AH184" i="3" s="1"/>
  <c r="AF185" i="3"/>
  <c r="AH185" i="3" s="1"/>
  <c r="AF186" i="3"/>
  <c r="AH186" i="3" s="1"/>
  <c r="AF194" i="3"/>
  <c r="AH194" i="3" s="1"/>
  <c r="AF191" i="3"/>
  <c r="AH191" i="3" s="1"/>
  <c r="AH188" i="3"/>
  <c r="AF190" i="3"/>
  <c r="AH190" i="3" s="1"/>
  <c r="AF53" i="3"/>
  <c r="AH53" i="3" s="1"/>
  <c r="AH52" i="3"/>
  <c r="AF49" i="3"/>
  <c r="AH49" i="3" s="1"/>
  <c r="AF8" i="3"/>
  <c r="AH8" i="3" s="1"/>
  <c r="AF13" i="3"/>
  <c r="AH13" i="3" s="1"/>
  <c r="AF12" i="3"/>
  <c r="AH12" i="3" s="1"/>
  <c r="AF9" i="3"/>
  <c r="AH9" i="3" s="1"/>
  <c r="AF14" i="3"/>
  <c r="AH14" i="3" s="1"/>
  <c r="AF10" i="3"/>
  <c r="AH10" i="3" s="1"/>
  <c r="AF15" i="3"/>
  <c r="AH15" i="3" s="1"/>
  <c r="AF11" i="3"/>
  <c r="AH11" i="3" s="1"/>
  <c r="AF153" i="3"/>
  <c r="AH153" i="3" s="1"/>
  <c r="AF155" i="3"/>
  <c r="AH155" i="3" s="1"/>
  <c r="AF55" i="3"/>
  <c r="AH55" i="3" s="1"/>
  <c r="AF54" i="3"/>
  <c r="AH54" i="3" s="1"/>
  <c r="AH47" i="3"/>
  <c r="AF39" i="3"/>
  <c r="AH39" i="3" s="1"/>
  <c r="AF43" i="3"/>
  <c r="AH43" i="3" s="1"/>
  <c r="AF42" i="3"/>
  <c r="AH42" i="3" s="1"/>
  <c r="AF41" i="3"/>
  <c r="AH41" i="3" s="1"/>
  <c r="AH40" i="3"/>
  <c r="AF46" i="3"/>
  <c r="AH46" i="3" s="1"/>
  <c r="AF44" i="3"/>
  <c r="AH44" i="3" s="1"/>
  <c r="AF45" i="3"/>
  <c r="AH45" i="3" s="1"/>
  <c r="AH48" i="3"/>
  <c r="AF50" i="3"/>
  <c r="AH50" i="3" s="1"/>
  <c r="AF51" i="3"/>
  <c r="AH51" i="3" s="1"/>
  <c r="AF56" i="3"/>
  <c r="AH56" i="3" s="1"/>
  <c r="AF183" i="3"/>
  <c r="AH183" i="3" s="1"/>
  <c r="AF187" i="3"/>
  <c r="AH187" i="3" s="1"/>
  <c r="AF193" i="3"/>
  <c r="AH193" i="3" s="1"/>
  <c r="AF192" i="3"/>
  <c r="AH192" i="3" s="1"/>
  <c r="AF189" i="3"/>
  <c r="AH189" i="3" s="1"/>
  <c r="AF182" i="3"/>
  <c r="AH182" i="3" s="1"/>
  <c r="AF152" i="3"/>
  <c r="AH152" i="3" s="1"/>
  <c r="AF151" i="3"/>
  <c r="AH151" i="3" s="1"/>
  <c r="AF154" i="3"/>
  <c r="AH154" i="3" s="1"/>
  <c r="AF36" i="3"/>
  <c r="AH36" i="3" s="1"/>
  <c r="AF178" i="3"/>
  <c r="AH178" i="3" s="1"/>
  <c r="AF38" i="3"/>
  <c r="AH38" i="3" s="1"/>
  <c r="AF37" i="3"/>
  <c r="AH37" i="3" s="1"/>
  <c r="AF180" i="3"/>
  <c r="AH180" i="3" s="1"/>
  <c r="AF57" i="3"/>
  <c r="AH57" i="3" s="1"/>
  <c r="AF58" i="3"/>
  <c r="AH58" i="3" s="1"/>
  <c r="AF196" i="3"/>
  <c r="AH196" i="3" s="1"/>
  <c r="AH59" i="3"/>
  <c r="AH197" i="3"/>
  <c r="AF64" i="3"/>
  <c r="AH64" i="3" s="1"/>
  <c r="AF65" i="3"/>
  <c r="AH65" i="3" s="1"/>
  <c r="AF202" i="3"/>
  <c r="AH202" i="3" s="1"/>
  <c r="AF201" i="3"/>
  <c r="AH201" i="3" s="1"/>
  <c r="AF200" i="3"/>
  <c r="AH200" i="3" s="1"/>
  <c r="AF204" i="3"/>
  <c r="AH204" i="3" s="1"/>
  <c r="AF203" i="3"/>
  <c r="AH203" i="3" s="1"/>
  <c r="AF68" i="3"/>
  <c r="AH68" i="3" s="1"/>
  <c r="AF66" i="3"/>
  <c r="AH66" i="3" s="1"/>
  <c r="AF218" i="3"/>
  <c r="AH218" i="3" s="1"/>
  <c r="AF216" i="3"/>
  <c r="AH216" i="3" s="1"/>
  <c r="AF217" i="3"/>
  <c r="AH217" i="3" s="1"/>
  <c r="AF221" i="3"/>
  <c r="AH221" i="3" s="1"/>
  <c r="AF220" i="3"/>
  <c r="AH220" i="3" s="1"/>
  <c r="AF219" i="3"/>
  <c r="AH219" i="3" s="1"/>
  <c r="AF246" i="3"/>
  <c r="AH246" i="3" s="1"/>
  <c r="AF247" i="3"/>
  <c r="AH247" i="3" s="1"/>
  <c r="AF239" i="3"/>
  <c r="AH239" i="3" s="1"/>
  <c r="AF228" i="3"/>
  <c r="AH228" i="3" s="1"/>
  <c r="AH237" i="3"/>
  <c r="AF229" i="3"/>
  <c r="AH229" i="3" s="1"/>
  <c r="AF234" i="3"/>
  <c r="AH234" i="3" s="1"/>
  <c r="AF233" i="3"/>
  <c r="AH233" i="3" s="1"/>
  <c r="AF231" i="3"/>
  <c r="AH231" i="3" s="1"/>
  <c r="AF230" i="3"/>
  <c r="AH230" i="3" s="1"/>
  <c r="AH232" i="3"/>
  <c r="AF212" i="3"/>
  <c r="AH212" i="3" s="1"/>
  <c r="AF215" i="3"/>
  <c r="AH215" i="3" s="1"/>
  <c r="AF235" i="3"/>
  <c r="AH235" i="3" s="1"/>
  <c r="AF211" i="3"/>
  <c r="AH211" i="3" s="1"/>
  <c r="AF214" i="3"/>
  <c r="AH214" i="3" s="1"/>
  <c r="AF213" i="3"/>
  <c r="AH213" i="3" s="1"/>
  <c r="AF227" i="3"/>
  <c r="AH227" i="3" s="1"/>
  <c r="AF236" i="3"/>
  <c r="AH236" i="3" s="1"/>
  <c r="AF238" i="3"/>
  <c r="AH238" i="3" s="1"/>
  <c r="AF240" i="3"/>
  <c r="AH240" i="3" s="1"/>
  <c r="AF244" i="3"/>
  <c r="AH244" i="3" s="1"/>
  <c r="AF245" i="3"/>
  <c r="AH245" i="3" s="1"/>
  <c r="AF243" i="3"/>
  <c r="AH243" i="3" s="1"/>
  <c r="AH616" i="3"/>
  <c r="AF622" i="3"/>
  <c r="AH622" i="3" s="1"/>
  <c r="AF677" i="3"/>
  <c r="AH677" i="3" s="1"/>
  <c r="AF329" i="3"/>
  <c r="AH329" i="3" s="1"/>
  <c r="AF367" i="3"/>
  <c r="AH367" i="3" s="1"/>
  <c r="AF490" i="3"/>
  <c r="AH490" i="3" s="1"/>
  <c r="AF325" i="3"/>
  <c r="AH325" i="3" s="1"/>
  <c r="AF589" i="3"/>
  <c r="AH589" i="3" s="1"/>
  <c r="AF433" i="3"/>
  <c r="AH433" i="3" s="1"/>
  <c r="AF370" i="3"/>
  <c r="AH370" i="3" s="1"/>
  <c r="AF502" i="3"/>
  <c r="AH502" i="3" s="1"/>
  <c r="AF512" i="3"/>
  <c r="AH512" i="3" s="1"/>
  <c r="AH519" i="3"/>
  <c r="AH148" i="3"/>
  <c r="AH149" i="3"/>
  <c r="AF130" i="3"/>
  <c r="AH130" i="3" s="1"/>
  <c r="AF129" i="3"/>
  <c r="AH129" i="3" s="1"/>
  <c r="AF242" i="3"/>
  <c r="AH242" i="3" s="1"/>
  <c r="AF501" i="3"/>
  <c r="AH501" i="3" s="1"/>
  <c r="AF67" i="3"/>
  <c r="AH67" i="3" s="1"/>
  <c r="AF61" i="3"/>
  <c r="AH61" i="3" s="1"/>
  <c r="AF63" i="3"/>
  <c r="AH63" i="3" s="1"/>
  <c r="AF35" i="3"/>
  <c r="AH35" i="3" s="1"/>
  <c r="AF7" i="3"/>
  <c r="AH7" i="3" s="1"/>
  <c r="AF150" i="3"/>
  <c r="AH150" i="3" s="1"/>
  <c r="AF209" i="3"/>
  <c r="AH209" i="3" s="1"/>
  <c r="AF273" i="3"/>
  <c r="AH273" i="3" s="1"/>
  <c r="AF300" i="3"/>
  <c r="AH300" i="3" s="1"/>
  <c r="AF303" i="3"/>
  <c r="AH303" i="3" s="1"/>
  <c r="AF69" i="3"/>
  <c r="AH69" i="3" s="1"/>
  <c r="AF383" i="3"/>
  <c r="AH383" i="3" s="1"/>
  <c r="AF516" i="3"/>
  <c r="AH516" i="3" s="1"/>
  <c r="AF641" i="3"/>
  <c r="AH641" i="3" s="1"/>
  <c r="AF645" i="3"/>
  <c r="AH645" i="3" s="1"/>
  <c r="AF768" i="3"/>
  <c r="AH768" i="3" s="1"/>
  <c r="AF386" i="3"/>
  <c r="AH386" i="3" s="1"/>
  <c r="AF210" i="3"/>
  <c r="AH210" i="3" s="1"/>
  <c r="AF319" i="3"/>
  <c r="AH319" i="3" s="1"/>
  <c r="AF648" i="3"/>
  <c r="AH648" i="3" s="1"/>
  <c r="AF348" i="3"/>
  <c r="AH348" i="3" s="1"/>
  <c r="AF349" i="3"/>
  <c r="AH349" i="3" s="1"/>
  <c r="AF409" i="3"/>
  <c r="AH409" i="3" s="1"/>
  <c r="AF546" i="3"/>
  <c r="AH546" i="3" s="1"/>
  <c r="AF371" i="3"/>
  <c r="AH371" i="3" s="1"/>
  <c r="AF498" i="3"/>
  <c r="AH498" i="3" s="1"/>
  <c r="AF696" i="3"/>
  <c r="AH696" i="3" s="1"/>
  <c r="AF62" i="3"/>
  <c r="AH62" i="3" s="1"/>
  <c r="AF60" i="3"/>
  <c r="AH60" i="3" s="1"/>
  <c r="AF132" i="3"/>
  <c r="AH132" i="3" s="1"/>
  <c r="AF241" i="3"/>
  <c r="AH241" i="3" s="1"/>
  <c r="AF375" i="3"/>
  <c r="AH375" i="3" s="1"/>
  <c r="AF505" i="3"/>
  <c r="AH505" i="3" s="1"/>
  <c r="AF506" i="3"/>
  <c r="AH506" i="3" s="1"/>
  <c r="AF507" i="3"/>
  <c r="AH507" i="3" s="1"/>
  <c r="AF628" i="3"/>
  <c r="AH628" i="3" s="1"/>
  <c r="AF631" i="3"/>
  <c r="AH631" i="3" s="1"/>
  <c r="AF630" i="3"/>
  <c r="AH630" i="3" s="1"/>
  <c r="AF629" i="3"/>
  <c r="AH629" i="3" s="1"/>
  <c r="AF704" i="3"/>
  <c r="AH704" i="3" s="1"/>
  <c r="AF702" i="3"/>
  <c r="AH702" i="3" s="1"/>
  <c r="AF699" i="3"/>
  <c r="AH699" i="3" s="1"/>
  <c r="AF700" i="3"/>
  <c r="AH700" i="3" s="1"/>
  <c r="AF697" i="3"/>
  <c r="AH697" i="3" s="1"/>
  <c r="AF638" i="3"/>
  <c r="AH638" i="3" s="1"/>
  <c r="AF766" i="3"/>
  <c r="AH766" i="3" s="1"/>
  <c r="AF774" i="3"/>
  <c r="AH774" i="3" s="1"/>
  <c r="AH575" i="3" l="1"/>
  <c r="AH476" i="3"/>
  <c r="AH453" i="3"/>
  <c r="AH559" i="3"/>
  <c r="AH552" i="3"/>
  <c r="AH478" i="3"/>
  <c r="AH489" i="3"/>
  <c r="AH278" i="3"/>
  <c r="AH291" i="3"/>
  <c r="AH463" i="3"/>
  <c r="AH568" i="3"/>
  <c r="AH524" i="3"/>
  <c r="AH450" i="3"/>
  <c r="AH447" i="3"/>
  <c r="AH254" i="3"/>
  <c r="AH482" i="3"/>
  <c r="AH288" i="3"/>
  <c r="AH286" i="3"/>
  <c r="AH451" i="3"/>
  <c r="AH500" i="3"/>
  <c r="AH580" i="3"/>
  <c r="AH262" i="3"/>
  <c r="AH459" i="3"/>
  <c r="AH436" i="3"/>
  <c r="AH413" i="3"/>
  <c r="AH419" i="3"/>
  <c r="AH387" i="3"/>
  <c r="AH318" i="3"/>
  <c r="AH427" i="3"/>
  <c r="AH410" i="3"/>
  <c r="AH396" i="3"/>
  <c r="AH426" i="3"/>
  <c r="AH432" i="3"/>
  <c r="AH395" i="3"/>
  <c r="AH440" i="3"/>
  <c r="AH312" i="3"/>
  <c r="AH569" i="3"/>
  <c r="AH528" i="3"/>
  <c r="AH452" i="3"/>
  <c r="AH456" i="3"/>
  <c r="AH258" i="3"/>
  <c r="AH554" i="3"/>
  <c r="AH486" i="3"/>
  <c r="AH484" i="3"/>
  <c r="AH280" i="3"/>
  <c r="AH283" i="3"/>
  <c r="AH250" i="3"/>
  <c r="AH462" i="3"/>
  <c r="AH311" i="3"/>
  <c r="AH304" i="3"/>
  <c r="AH499" i="3"/>
  <c r="AH497" i="3"/>
  <c r="AH457" i="3"/>
  <c r="AH454" i="3"/>
  <c r="AH253" i="3"/>
  <c r="AH277" i="3"/>
  <c r="AH285" i="3"/>
  <c r="AH249" i="3"/>
  <c r="AH520" i="3"/>
  <c r="AH518" i="3"/>
  <c r="AH261" i="3"/>
  <c r="AH259" i="3"/>
  <c r="AH390" i="3"/>
  <c r="AH438" i="3"/>
  <c r="AH305" i="3"/>
  <c r="AH302" i="3"/>
  <c r="AH298" i="3"/>
  <c r="AH549" i="3"/>
  <c r="AH526" i="3"/>
  <c r="AH252" i="3"/>
  <c r="AH487" i="3"/>
  <c r="AH491" i="3"/>
  <c r="AH279" i="3"/>
  <c r="AH316" i="3"/>
  <c r="AH534" i="3"/>
  <c r="AH530" i="3"/>
  <c r="AH414" i="3"/>
  <c r="F20" i="9" l="1"/>
  <c r="E20" i="9"/>
</calcChain>
</file>

<file path=xl/sharedStrings.xml><?xml version="1.0" encoding="utf-8"?>
<sst xmlns="http://schemas.openxmlformats.org/spreadsheetml/2006/main" count="16578" uniqueCount="933">
  <si>
    <t>Client</t>
  </si>
  <si>
    <t>Project</t>
  </si>
  <si>
    <t>Year</t>
  </si>
  <si>
    <t>Fraction</t>
  </si>
  <si>
    <t>Phylum</t>
  </si>
  <si>
    <t>Class</t>
  </si>
  <si>
    <t>Order</t>
  </si>
  <si>
    <t>Family</t>
  </si>
  <si>
    <t>Subfamily</t>
  </si>
  <si>
    <t>Tribe</t>
  </si>
  <si>
    <t>Group Code</t>
  </si>
  <si>
    <t>Taxon</t>
  </si>
  <si>
    <t>Stage</t>
  </si>
  <si>
    <t>Arthropoda</t>
  </si>
  <si>
    <t>INEP</t>
  </si>
  <si>
    <t>N</t>
  </si>
  <si>
    <t>INDI</t>
  </si>
  <si>
    <t>L</t>
  </si>
  <si>
    <t>A</t>
  </si>
  <si>
    <t>INCO</t>
  </si>
  <si>
    <t>INPL</t>
  </si>
  <si>
    <t>P</t>
  </si>
  <si>
    <t>INHM</t>
  </si>
  <si>
    <t>INTR</t>
  </si>
  <si>
    <t>Mollusca</t>
  </si>
  <si>
    <t>MOBI</t>
  </si>
  <si>
    <t>Annelida</t>
  </si>
  <si>
    <t>ANOL</t>
  </si>
  <si>
    <t>J</t>
  </si>
  <si>
    <t>ANHI</t>
  </si>
  <si>
    <t>INCM</t>
  </si>
  <si>
    <t>PLTY</t>
  </si>
  <si>
    <t>CRCL</t>
  </si>
  <si>
    <t>CRAM</t>
  </si>
  <si>
    <t>MOGA</t>
  </si>
  <si>
    <t>INLE</t>
  </si>
  <si>
    <t>Int</t>
  </si>
  <si>
    <t>CRXX</t>
  </si>
  <si>
    <t>Deutonymph</t>
  </si>
  <si>
    <t>CNXX</t>
  </si>
  <si>
    <t>Colony</t>
  </si>
  <si>
    <t>Number</t>
  </si>
  <si>
    <t>Comments</t>
  </si>
  <si>
    <t>Adult</t>
  </si>
  <si>
    <t>Juvenile</t>
  </si>
  <si>
    <t>Larvae</t>
  </si>
  <si>
    <t>Nymph</t>
  </si>
  <si>
    <t>Deut</t>
  </si>
  <si>
    <t>Col</t>
  </si>
  <si>
    <t>Major Taxonomic Groups:</t>
  </si>
  <si>
    <t>Annelida Oligochaeta</t>
  </si>
  <si>
    <t>CNHY</t>
  </si>
  <si>
    <t>Cnidaria Hydrozoa</t>
  </si>
  <si>
    <t>Insecta Collembola</t>
  </si>
  <si>
    <t>Insecta Coleoptera</t>
  </si>
  <si>
    <t>Insecta Diptera</t>
  </si>
  <si>
    <t>Insecta Ephemeroptera</t>
  </si>
  <si>
    <t>Insecta Hemiptera</t>
  </si>
  <si>
    <t>Insecta Lepidoptera</t>
  </si>
  <si>
    <t>Insecta Plecoptera</t>
  </si>
  <si>
    <t>NTEA</t>
  </si>
  <si>
    <t>Total Abundance</t>
  </si>
  <si>
    <t>Worksheets:</t>
  </si>
  <si>
    <t>Replicate</t>
  </si>
  <si>
    <t>Split</t>
  </si>
  <si>
    <t>List of reference specimens archived and their location.</t>
  </si>
  <si>
    <t>Location Code</t>
  </si>
  <si>
    <t>Total Number of Taxa</t>
  </si>
  <si>
    <t>Total Number of Organisms</t>
  </si>
  <si>
    <t>Intermediate - has adult features but not of typical reproductive size</t>
  </si>
  <si>
    <t>Pupa</t>
  </si>
  <si>
    <t>Total Abundance, not including incidental taxa</t>
  </si>
  <si>
    <t>Miscellaneous</t>
  </si>
  <si>
    <t>AMPH</t>
  </si>
  <si>
    <t>BRYO</t>
  </si>
  <si>
    <t>PORI</t>
  </si>
  <si>
    <t>ROTI</t>
  </si>
  <si>
    <t>TARD</t>
  </si>
  <si>
    <t>Annelida Hirudinea</t>
  </si>
  <si>
    <t>ANXX</t>
  </si>
  <si>
    <t>CHXX</t>
  </si>
  <si>
    <t>Crustacea Amphipoda</t>
  </si>
  <si>
    <t>Crustacea Cladocera</t>
  </si>
  <si>
    <t>CRCO</t>
  </si>
  <si>
    <t>Crustacea Copepoda</t>
  </si>
  <si>
    <t>CRCU</t>
  </si>
  <si>
    <t>Crustacea Cumacea</t>
  </si>
  <si>
    <t>CRIS</t>
  </si>
  <si>
    <t>Crustacea Isopoda</t>
  </si>
  <si>
    <t>CRMY</t>
  </si>
  <si>
    <t>Crustacea Mysidacea</t>
  </si>
  <si>
    <t>CROS</t>
  </si>
  <si>
    <t>Crustacea Ostracoda</t>
  </si>
  <si>
    <t>INHY</t>
  </si>
  <si>
    <t>Insecta Hymenoptera</t>
  </si>
  <si>
    <t>INMG</t>
  </si>
  <si>
    <t>Insecta Megaloptera</t>
  </si>
  <si>
    <t>INOD</t>
  </si>
  <si>
    <t>Insecta Odonata</t>
  </si>
  <si>
    <t>Insecta Tricoptera</t>
  </si>
  <si>
    <t>Mollusca Bivalvia</t>
  </si>
  <si>
    <t>Mollusca Gastropoda</t>
  </si>
  <si>
    <t>MOXX</t>
  </si>
  <si>
    <t xml:space="preserve">Biologica </t>
  </si>
  <si>
    <t xml:space="preserve">Client </t>
  </si>
  <si>
    <t>Sorting Efficiency QA:</t>
  </si>
  <si>
    <t>Percent taxonomic</t>
  </si>
  <si>
    <t>Sample ID</t>
  </si>
  <si>
    <t>Average:</t>
  </si>
  <si>
    <t>Sorting efficiency:  [(total count – organisms recovered in spot check and/or re-sort) / total count] x 100%</t>
  </si>
  <si>
    <t>CHAR</t>
  </si>
  <si>
    <t>INXX</t>
  </si>
  <si>
    <t>Date Sampled</t>
  </si>
  <si>
    <t>Split Multiplier</t>
  </si>
  <si>
    <t>Life/Size Stages:</t>
  </si>
  <si>
    <t>Abbreviations &amp; Definitions</t>
  </si>
  <si>
    <t>1. Abbreviations &amp; Definitions</t>
  </si>
  <si>
    <t>Percent similarity in</t>
  </si>
  <si>
    <t>Agreement (PTA)</t>
  </si>
  <si>
    <t>Enumeration (PSE)</t>
  </si>
  <si>
    <t>5. Reference Collection</t>
  </si>
  <si>
    <t>Glossary of terms and outline of report.</t>
  </si>
  <si>
    <t>Results of sorting efficiency.</t>
  </si>
  <si>
    <t>4. QC-QA Report</t>
  </si>
  <si>
    <t>2. Data-Matrix</t>
  </si>
  <si>
    <t>3. Data-Long</t>
  </si>
  <si>
    <t>Grand Total</t>
  </si>
  <si>
    <t>Client Sample ID</t>
  </si>
  <si>
    <t>Biologica Sample ID</t>
  </si>
  <si>
    <t>Abundance</t>
  </si>
  <si>
    <t>Total</t>
  </si>
  <si>
    <t>Unique Taxa</t>
  </si>
  <si>
    <t>Unique Taxa Count</t>
  </si>
  <si>
    <t>Fraction (µm)</t>
  </si>
  <si>
    <t>Agreements</t>
  </si>
  <si>
    <t>Disagreements/ Misidentification</t>
  </si>
  <si>
    <t>Difference in Resolution</t>
  </si>
  <si>
    <t>Difference in Enumeration</t>
  </si>
  <si>
    <t>Total Organisms Found in Original Sample</t>
  </si>
  <si>
    <t>Total Organisms Found in QA</t>
  </si>
  <si>
    <t>Percent Taxonomic Agreement (PTA)</t>
  </si>
  <si>
    <t>Quality Assurance (QA) Identification Agreement Rate</t>
  </si>
  <si>
    <t>Enumeration, questionable taxonomic resolution and insufficient taxonomic resolution are not included in the % Agreement Rate</t>
  </si>
  <si>
    <t>Sample Date</t>
  </si>
  <si>
    <t>grpcode</t>
  </si>
  <si>
    <t>Insecta Neuroptera</t>
  </si>
  <si>
    <t>INNE</t>
  </si>
  <si>
    <t>Random whole re-sorts</t>
  </si>
  <si>
    <t>URL</t>
  </si>
  <si>
    <t>Unique, rare, large (&gt;1.5 cm) taxa found in the whole sample</t>
  </si>
  <si>
    <t>Identification Agreement Rate: 100-[(# incorrect identifications/total abundance of QA sample) x100%]</t>
  </si>
  <si>
    <t>Total Unique Taxa (species richness)</t>
  </si>
  <si>
    <t>PIXX</t>
  </si>
  <si>
    <t>BDL</t>
  </si>
  <si>
    <t>Below detection limit. Used for biomass measurements for weights less than 0.00001g.</t>
  </si>
  <si>
    <t>Raw Count</t>
  </si>
  <si>
    <t>MEMO</t>
  </si>
  <si>
    <t>Incidental taxa/fragments not included in data, or whose abundance is not generally captured accurately by 1.0mm screen.</t>
  </si>
  <si>
    <t>Biologica Coding</t>
  </si>
  <si>
    <t>Taxa Group</t>
  </si>
  <si>
    <t>Taxonomic Group</t>
  </si>
  <si>
    <t xml:space="preserve">Annelida </t>
  </si>
  <si>
    <t>POER</t>
  </si>
  <si>
    <t>Polychaeta Errantia</t>
  </si>
  <si>
    <t>POSE</t>
  </si>
  <si>
    <t>Polychaeta Sedentaria</t>
  </si>
  <si>
    <t>POXX</t>
  </si>
  <si>
    <t xml:space="preserve">Polychaeta </t>
  </si>
  <si>
    <t>Chelicerata Arachnida (Acari)</t>
  </si>
  <si>
    <t>CHPY</t>
  </si>
  <si>
    <t>Chelicerata Pycnogonida</t>
  </si>
  <si>
    <t xml:space="preserve">Chelicerata </t>
  </si>
  <si>
    <t>CRCI</t>
  </si>
  <si>
    <t>Crustacea Cirripedia</t>
  </si>
  <si>
    <t>CRDE</t>
  </si>
  <si>
    <t>Crustacea Decapoda</t>
  </si>
  <si>
    <t>CRDI</t>
  </si>
  <si>
    <t>Crustacea Diplostraca</t>
  </si>
  <si>
    <t>CREU</t>
  </si>
  <si>
    <t>Crustacea Euphausiacea</t>
  </si>
  <si>
    <t>CRLE</t>
  </si>
  <si>
    <t>Crustacea Leptostraca</t>
  </si>
  <si>
    <t>CRTA</t>
  </si>
  <si>
    <t>Crustacea Tanaidacea</t>
  </si>
  <si>
    <t xml:space="preserve">Crustacea </t>
  </si>
  <si>
    <t>INTH</t>
  </si>
  <si>
    <t>Insecta Thysanoptera</t>
  </si>
  <si>
    <t xml:space="preserve">Insecta </t>
  </si>
  <si>
    <t>MYCH</t>
  </si>
  <si>
    <t xml:space="preserve">Chilopoda </t>
  </si>
  <si>
    <t>MYDI</t>
  </si>
  <si>
    <t xml:space="preserve">Diplopoda </t>
  </si>
  <si>
    <t>Echinodermata</t>
  </si>
  <si>
    <t>ECAS</t>
  </si>
  <si>
    <t>Echinodermata Asteroidea</t>
  </si>
  <si>
    <t>ECCR</t>
  </si>
  <si>
    <t>Echinodermata Crinoidea</t>
  </si>
  <si>
    <t>ECEC</t>
  </si>
  <si>
    <t>Echinodermata Echinoidea</t>
  </si>
  <si>
    <t>ECHO</t>
  </si>
  <si>
    <t>Echinodermata Holothuroidea</t>
  </si>
  <si>
    <t>ECOP</t>
  </si>
  <si>
    <t>Echinodermata Ophiuroidea</t>
  </si>
  <si>
    <t>ACAN</t>
  </si>
  <si>
    <t xml:space="preserve">Acanthocephala </t>
  </si>
  <si>
    <t xml:space="preserve">Amphibia </t>
  </si>
  <si>
    <t>BRAC</t>
  </si>
  <si>
    <t xml:space="preserve">Brachiopoda </t>
  </si>
  <si>
    <t xml:space="preserve">Bryozoa </t>
  </si>
  <si>
    <t>CHAE</t>
  </si>
  <si>
    <t xml:space="preserve">Chaetognatha </t>
  </si>
  <si>
    <t>CILI</t>
  </si>
  <si>
    <t>Ciliophora Ciliophora</t>
  </si>
  <si>
    <t>CNAN</t>
  </si>
  <si>
    <t>Cnidaria Anthozoa</t>
  </si>
  <si>
    <t>CNSC</t>
  </si>
  <si>
    <t>Cnidaria Scyphozoa</t>
  </si>
  <si>
    <t xml:space="preserve">Cnidaria </t>
  </si>
  <si>
    <t>CTEN</t>
  </si>
  <si>
    <t xml:space="preserve">Ctenophora </t>
  </si>
  <si>
    <t>ENTO</t>
  </si>
  <si>
    <t xml:space="preserve">Entoprocta </t>
  </si>
  <si>
    <t>EURA</t>
  </si>
  <si>
    <t xml:space="preserve">Echiura </t>
  </si>
  <si>
    <t>FORA</t>
  </si>
  <si>
    <t xml:space="preserve">Foraminifera </t>
  </si>
  <si>
    <t>HEMI</t>
  </si>
  <si>
    <t xml:space="preserve">Hemichordata </t>
  </si>
  <si>
    <t>KINO</t>
  </si>
  <si>
    <t xml:space="preserve">Kinorhyncha </t>
  </si>
  <si>
    <t>NODA</t>
  </si>
  <si>
    <t xml:space="preserve">Nemata </t>
  </si>
  <si>
    <t xml:space="preserve">Nemertea </t>
  </si>
  <si>
    <t>PHOR</t>
  </si>
  <si>
    <t xml:space="preserve">Phoronida </t>
  </si>
  <si>
    <t xml:space="preserve">Pisces </t>
  </si>
  <si>
    <t xml:space="preserve">Platyhelminthes </t>
  </si>
  <si>
    <t xml:space="preserve">Porifera </t>
  </si>
  <si>
    <t>PRIA</t>
  </si>
  <si>
    <t xml:space="preserve">Priapulida </t>
  </si>
  <si>
    <t xml:space="preserve">Rotifera </t>
  </si>
  <si>
    <t>SIPN</t>
  </si>
  <si>
    <t xml:space="preserve">Sipuncula </t>
  </si>
  <si>
    <t xml:space="preserve">Tardigrada </t>
  </si>
  <si>
    <t>URAP</t>
  </si>
  <si>
    <t xml:space="preserve">Appendicularia </t>
  </si>
  <si>
    <t>URAS</t>
  </si>
  <si>
    <t xml:space="preserve">Ascidiacea </t>
  </si>
  <si>
    <t>URTH</t>
  </si>
  <si>
    <t xml:space="preserve">Thaliacea </t>
  </si>
  <si>
    <t>MOAP</t>
  </si>
  <si>
    <t>Mollusca Aplacophora</t>
  </si>
  <si>
    <t>MOCE</t>
  </si>
  <si>
    <t>Mollusca Cephalopoda</t>
  </si>
  <si>
    <t>MOPO</t>
  </si>
  <si>
    <t>Mollusca Polyplacophora</t>
  </si>
  <si>
    <t>MOSC</t>
  </si>
  <si>
    <t>Mollusca Scaphopoda</t>
  </si>
  <si>
    <t xml:space="preserve">Mollusca </t>
  </si>
  <si>
    <t>Number of unique taxa (= species richness), not including higher-order taxa for which there exists a lower-order identification.</t>
  </si>
  <si>
    <t>Alberta Environment &amp; Parks</t>
  </si>
  <si>
    <t>OSM Wetlands</t>
  </si>
  <si>
    <t># of cells counted</t>
  </si>
  <si>
    <t>Total # of cells</t>
  </si>
  <si>
    <t>ITIS/Source ID#</t>
  </si>
  <si>
    <t>Feeding Groups</t>
  </si>
  <si>
    <t>Hilsenhoff biotic tolerance</t>
  </si>
  <si>
    <t>CABIN Taxon</t>
  </si>
  <si>
    <t>CABIN Upload Comment</t>
  </si>
  <si>
    <t>fb22-205-012</t>
  </si>
  <si>
    <t>fb22-205-011</t>
  </si>
  <si>
    <t>fb22-205-010</t>
  </si>
  <si>
    <t>fb22-205-007</t>
  </si>
  <si>
    <t>fb22-205-005</t>
  </si>
  <si>
    <t>fb22-205-008</t>
  </si>
  <si>
    <t>fb22-205-009</t>
  </si>
  <si>
    <t>fb22-205-002</t>
  </si>
  <si>
    <t>fb22-205-006</t>
  </si>
  <si>
    <t>fb22-205-003</t>
  </si>
  <si>
    <t>fb22-205-001</t>
  </si>
  <si>
    <t>fb22-205-004</t>
  </si>
  <si>
    <t>2/100</t>
  </si>
  <si>
    <t>23/100</t>
  </si>
  <si>
    <t>3/100</t>
  </si>
  <si>
    <t>5/100</t>
  </si>
  <si>
    <t>6/100</t>
  </si>
  <si>
    <t>7/100</t>
  </si>
  <si>
    <t>Whole</t>
  </si>
  <si>
    <t>Platyhelminthes indet.</t>
  </si>
  <si>
    <t>Gyraulus sp.</t>
  </si>
  <si>
    <t>Ferrissia sp.</t>
  </si>
  <si>
    <t>Pisidiidae indet.</t>
  </si>
  <si>
    <t>Lymnaeidae indet.</t>
  </si>
  <si>
    <t>Unionicola sp.</t>
  </si>
  <si>
    <t>Pionidae indet.</t>
  </si>
  <si>
    <t>Hydrachna sp.</t>
  </si>
  <si>
    <t>Halacaridae indet.</t>
  </si>
  <si>
    <t>Hydrozetes sp.</t>
  </si>
  <si>
    <t>Piona sp.</t>
  </si>
  <si>
    <t>Oribatida indet.</t>
  </si>
  <si>
    <t>Hyalella sp.</t>
  </si>
  <si>
    <t>Amphipoda indet.</t>
  </si>
  <si>
    <t>Physidae indet.</t>
  </si>
  <si>
    <t>Gastropoda indet.</t>
  </si>
  <si>
    <t>Planorbidae indet.</t>
  </si>
  <si>
    <t>Thermonectus sp.</t>
  </si>
  <si>
    <t>Lumbriculus variegatus</t>
  </si>
  <si>
    <t>Psectrotanypus sp.</t>
  </si>
  <si>
    <t>Procladius sp.</t>
  </si>
  <si>
    <t>Ablabesmyia sp.</t>
  </si>
  <si>
    <t>Paratanytarsus sp.</t>
  </si>
  <si>
    <t>Micropsectra/Tanytarsus sp. complex</t>
  </si>
  <si>
    <t>Tanypodinae indet.</t>
  </si>
  <si>
    <t>Microtendipes sp.</t>
  </si>
  <si>
    <t>Polypedilum sp.</t>
  </si>
  <si>
    <t>Dicrotendipes sp.</t>
  </si>
  <si>
    <t>Acricotopus sp.</t>
  </si>
  <si>
    <t>Psectrocladius sp.</t>
  </si>
  <si>
    <t>Parachironomus sp.</t>
  </si>
  <si>
    <t>Cricotopus/Orthocladius sp. complex</t>
  </si>
  <si>
    <t>Chironomini indet.</t>
  </si>
  <si>
    <t>Orthocladiinae indet.</t>
  </si>
  <si>
    <t>Chironomidae indet.</t>
  </si>
  <si>
    <t>Corynoneura sp.</t>
  </si>
  <si>
    <t>Pentaneurini indet.</t>
  </si>
  <si>
    <t>Glyptotendipes sp.</t>
  </si>
  <si>
    <t>Chironomus sp.</t>
  </si>
  <si>
    <t>Erpobdellidae indet.</t>
  </si>
  <si>
    <t>Nais simplex</t>
  </si>
  <si>
    <t>Nais sp.</t>
  </si>
  <si>
    <t>Chaetogaster diaphanus</t>
  </si>
  <si>
    <t>Chaetogaster limnaei</t>
  </si>
  <si>
    <t>Pristina leidyi</t>
  </si>
  <si>
    <t>Pristina sp.</t>
  </si>
  <si>
    <t>Chaetogaster diastrophus</t>
  </si>
  <si>
    <t>Naididae indet.</t>
  </si>
  <si>
    <t>Aeolosoma sp.</t>
  </si>
  <si>
    <t>Nais communis</t>
  </si>
  <si>
    <t>Limnodrilus sp.</t>
  </si>
  <si>
    <t>Ceratopogoninae indet.</t>
  </si>
  <si>
    <t>Chaoborus sp.</t>
  </si>
  <si>
    <t>Diptera indet.</t>
  </si>
  <si>
    <t>Ceratopogonidae indet.</t>
  </si>
  <si>
    <t>Ephemeroptera indet.</t>
  </si>
  <si>
    <t>Caenidae indet.</t>
  </si>
  <si>
    <t>Siphlonuridae indet.</t>
  </si>
  <si>
    <t>Notonecta sp.</t>
  </si>
  <si>
    <t>Odonata indet.</t>
  </si>
  <si>
    <t>Zygoptera indet.</t>
  </si>
  <si>
    <t>Libellulidae indet.</t>
  </si>
  <si>
    <t>Libellula pulchella</t>
  </si>
  <si>
    <t>Lestes sp.</t>
  </si>
  <si>
    <t>Coenagrionidae indet.</t>
  </si>
  <si>
    <t>Trichoptera indet.</t>
  </si>
  <si>
    <t>Hydroptilidae indet.</t>
  </si>
  <si>
    <t>Oxyethira sp.</t>
  </si>
  <si>
    <t>Phryganeidae indet.</t>
  </si>
  <si>
    <t>Arrenurus sp.</t>
  </si>
  <si>
    <t>Hydra sp.</t>
  </si>
  <si>
    <t>Cladocera indet.</t>
  </si>
  <si>
    <t>Copepoda indet.</t>
  </si>
  <si>
    <t>Callibaetis sp.</t>
  </si>
  <si>
    <t>Hydrocolus sp.</t>
  </si>
  <si>
    <t>Labrundinia sp.</t>
  </si>
  <si>
    <t>Endochironomus sp.</t>
  </si>
  <si>
    <t>Slavina appendiculata</t>
  </si>
  <si>
    <t>Haliplidae indet.</t>
  </si>
  <si>
    <t>Coleoptera indet.</t>
  </si>
  <si>
    <t>Laccophilus sp.</t>
  </si>
  <si>
    <t>Hygrotus sp.</t>
  </si>
  <si>
    <t>Chaoboridae indet.</t>
  </si>
  <si>
    <t>Caenis youngi</t>
  </si>
  <si>
    <t>Corixini indet.</t>
  </si>
  <si>
    <t>Tardigrada indet.</t>
  </si>
  <si>
    <t>Limnesia sp.</t>
  </si>
  <si>
    <t>Bryozoa indet.</t>
  </si>
  <si>
    <t>Hydrodroma sp.</t>
  </si>
  <si>
    <t>Ostracoda indet.</t>
  </si>
  <si>
    <t>Physella sp.</t>
  </si>
  <si>
    <t>Leucorrhinia intacta</t>
  </si>
  <si>
    <t>Mesovelia sp.</t>
  </si>
  <si>
    <t>Phryganea sp.</t>
  </si>
  <si>
    <t>Leucorrhinia proxima</t>
  </si>
  <si>
    <t>Pseudochironomus sp.</t>
  </si>
  <si>
    <t>Dero digitata</t>
  </si>
  <si>
    <t>Nais variabilis</t>
  </si>
  <si>
    <t>Guttipelopia sp.</t>
  </si>
  <si>
    <t>Hydrobaenus sp.</t>
  </si>
  <si>
    <t>Nanocladius sp.</t>
  </si>
  <si>
    <t>Enchytraeidae indet.</t>
  </si>
  <si>
    <t>Stylaria lacustris</t>
  </si>
  <si>
    <t>Vejdovskyella comata</t>
  </si>
  <si>
    <t>Hydroporinae indet.</t>
  </si>
  <si>
    <t>Baetidae indet.</t>
  </si>
  <si>
    <t>Ephemerellidae indet.</t>
  </si>
  <si>
    <t>Hemiptera indet.</t>
  </si>
  <si>
    <t>Anisoptera indet.</t>
  </si>
  <si>
    <t>Coenagrion/Enallagma sp.</t>
  </si>
  <si>
    <t>Valvata tricarinata</t>
  </si>
  <si>
    <t>Valvata sincera sp.</t>
  </si>
  <si>
    <t>Macropylina indet.</t>
  </si>
  <si>
    <t>Bivalvia indet.</t>
  </si>
  <si>
    <t>Polycentropodidae indet.</t>
  </si>
  <si>
    <t>Triaenodes sp.</t>
  </si>
  <si>
    <t>Tabanidae indet.</t>
  </si>
  <si>
    <t>Isotomidae indet.</t>
  </si>
  <si>
    <t>Notonectidae indet.</t>
  </si>
  <si>
    <t>Haliplus sp.</t>
  </si>
  <si>
    <t>Leucorrhinia sp.</t>
  </si>
  <si>
    <t>Zavrelimyia sp.</t>
  </si>
  <si>
    <t>Phaenopsectra sp.</t>
  </si>
  <si>
    <t>Helobdella stagnalis</t>
  </si>
  <si>
    <t>Plecoptera indet.</t>
  </si>
  <si>
    <t>Hydryphantes sp.</t>
  </si>
  <si>
    <t>Gammarus sp.</t>
  </si>
  <si>
    <t>Unionicolidae indet.</t>
  </si>
  <si>
    <t>Rhantus sp.</t>
  </si>
  <si>
    <t>Agabinae indet.</t>
  </si>
  <si>
    <t>Siphlonurus sp.</t>
  </si>
  <si>
    <t>Glyphopsyche sp.</t>
  </si>
  <si>
    <t>Parakiefferiella sp.</t>
  </si>
  <si>
    <t>Stempellinella/Zavrelia sp. complex</t>
  </si>
  <si>
    <t>Dytiscidae indet.</t>
  </si>
  <si>
    <t>Clostoeca disjuncta</t>
  </si>
  <si>
    <t>Elophila sp.</t>
  </si>
  <si>
    <t>Tanypus sp.</t>
  </si>
  <si>
    <t>Haemonais waldvogeli</t>
  </si>
  <si>
    <t>Limnodrilus udekemianus</t>
  </si>
  <si>
    <t>Cyprinidae indet.</t>
  </si>
  <si>
    <t>Culaea inconstans</t>
  </si>
  <si>
    <t>Lestes dryas</t>
  </si>
  <si>
    <t>Lestes congener</t>
  </si>
  <si>
    <t>Nephelopsis obscura</t>
  </si>
  <si>
    <t>Erpobdella sp.</t>
  </si>
  <si>
    <t>Bufo sp.</t>
  </si>
  <si>
    <t>Dytiscus sp.</t>
  </si>
  <si>
    <t>Belostomatidae indet.</t>
  </si>
  <si>
    <t>Aeshna eremita</t>
  </si>
  <si>
    <t>Planorbella sp.</t>
  </si>
  <si>
    <t>Stagnicola sp.</t>
  </si>
  <si>
    <t>Helisoma sp.</t>
  </si>
  <si>
    <t>Boyeria vinosa</t>
  </si>
  <si>
    <t>Limnephilidae indet.</t>
  </si>
  <si>
    <t>Small</t>
  </si>
  <si>
    <t>Agabus/Ilybius/Platambus/Ilybiosoma sp.</t>
  </si>
  <si>
    <t>3.5cm</t>
  </si>
  <si>
    <t>2cm</t>
  </si>
  <si>
    <t>5cm</t>
  </si>
  <si>
    <t>&gt;1.5cm</t>
  </si>
  <si>
    <t>1C-13</t>
  </si>
  <si>
    <t>1C-12</t>
  </si>
  <si>
    <t>1C-11</t>
  </si>
  <si>
    <t>1C-10</t>
  </si>
  <si>
    <t>1C-04</t>
  </si>
  <si>
    <t>1B-12</t>
  </si>
  <si>
    <t>1B-06</t>
  </si>
  <si>
    <t>1B-05</t>
  </si>
  <si>
    <t>1H-14</t>
  </si>
  <si>
    <t>1H-13</t>
  </si>
  <si>
    <t>1F-06</t>
  </si>
  <si>
    <t>1F-05</t>
  </si>
  <si>
    <t>1F-04</t>
  </si>
  <si>
    <t>1F-03</t>
  </si>
  <si>
    <t>1F-02</t>
  </si>
  <si>
    <t>1F-01</t>
  </si>
  <si>
    <t>1B-11</t>
  </si>
  <si>
    <t>1B-10</t>
  </si>
  <si>
    <t>1B-09</t>
  </si>
  <si>
    <t>1D-07</t>
  </si>
  <si>
    <t>1H-12</t>
  </si>
  <si>
    <t>1H-11</t>
  </si>
  <si>
    <t>1H-08</t>
  </si>
  <si>
    <t>1H-07</t>
  </si>
  <si>
    <t>1H-06</t>
  </si>
  <si>
    <t>1H-05</t>
  </si>
  <si>
    <t>1H-04</t>
  </si>
  <si>
    <t>1H-03</t>
  </si>
  <si>
    <t>1H-02</t>
  </si>
  <si>
    <t>1H-01</t>
  </si>
  <si>
    <t>1G-08</t>
  </si>
  <si>
    <t>1G-07</t>
  </si>
  <si>
    <t>1G-06</t>
  </si>
  <si>
    <t>1F-13</t>
  </si>
  <si>
    <t>1F-12</t>
  </si>
  <si>
    <t>1F-11</t>
  </si>
  <si>
    <t>1F-10</t>
  </si>
  <si>
    <t>1F-09</t>
  </si>
  <si>
    <t>1F-08</t>
  </si>
  <si>
    <t>1F-07</t>
  </si>
  <si>
    <t>1C-09</t>
  </si>
  <si>
    <t>1C-08</t>
  </si>
  <si>
    <t>1B-04</t>
  </si>
  <si>
    <t>1B-03</t>
  </si>
  <si>
    <t>1B-02</t>
  </si>
  <si>
    <t>1B-01</t>
  </si>
  <si>
    <t>1A-16</t>
  </si>
  <si>
    <t>1A-15</t>
  </si>
  <si>
    <t>1G-16</t>
  </si>
  <si>
    <t>1G-15</t>
  </si>
  <si>
    <t>1G-14</t>
  </si>
  <si>
    <t>1G-13</t>
  </si>
  <si>
    <t>1G-12</t>
  </si>
  <si>
    <t>1D-06</t>
  </si>
  <si>
    <t>1D-05</t>
  </si>
  <si>
    <t>1D-04</t>
  </si>
  <si>
    <t>1H-10</t>
  </si>
  <si>
    <t>1H-09</t>
  </si>
  <si>
    <t>1G-05</t>
  </si>
  <si>
    <t>1G-04</t>
  </si>
  <si>
    <t>1G-03</t>
  </si>
  <si>
    <t>1G-02</t>
  </si>
  <si>
    <t>1G-01</t>
  </si>
  <si>
    <t>1F-16</t>
  </si>
  <si>
    <t>1F-15</t>
  </si>
  <si>
    <t>1F-14</t>
  </si>
  <si>
    <t>1B-14</t>
  </si>
  <si>
    <t>1A-14</t>
  </si>
  <si>
    <t>1A-13</t>
  </si>
  <si>
    <t>1A-12</t>
  </si>
  <si>
    <t>1A-11</t>
  </si>
  <si>
    <t>1A-10</t>
  </si>
  <si>
    <t>1A-09</t>
  </si>
  <si>
    <t>1A-08</t>
  </si>
  <si>
    <t>1A-07</t>
  </si>
  <si>
    <t>1A-06</t>
  </si>
  <si>
    <t>1A-05</t>
  </si>
  <si>
    <t>1A-04</t>
  </si>
  <si>
    <t>1A-03</t>
  </si>
  <si>
    <t>1A-02</t>
  </si>
  <si>
    <t>1A-01</t>
  </si>
  <si>
    <t>1D-16</t>
  </si>
  <si>
    <t>1D-15</t>
  </si>
  <si>
    <t>1D-14</t>
  </si>
  <si>
    <t>1D-10</t>
  </si>
  <si>
    <t>1D-09</t>
  </si>
  <si>
    <t>1D-08</t>
  </si>
  <si>
    <t>1D-03</t>
  </si>
  <si>
    <t>1D-02</t>
  </si>
  <si>
    <t>1D-01</t>
  </si>
  <si>
    <t>1C-16</t>
  </si>
  <si>
    <t>1C-15</t>
  </si>
  <si>
    <t>1C-14</t>
  </si>
  <si>
    <t>1I-03</t>
  </si>
  <si>
    <t>1I-01</t>
  </si>
  <si>
    <t>1H-16</t>
  </si>
  <si>
    <t>1H-15</t>
  </si>
  <si>
    <t>1G-10</t>
  </si>
  <si>
    <t>1G-09</t>
  </si>
  <si>
    <t>1C-06</t>
  </si>
  <si>
    <t>1C-05</t>
  </si>
  <si>
    <t>1C-02</t>
  </si>
  <si>
    <t>1B-13</t>
  </si>
  <si>
    <t>1D-11</t>
  </si>
  <si>
    <t>1I-02</t>
  </si>
  <si>
    <t>1G-11</t>
  </si>
  <si>
    <t>1C-01</t>
  </si>
  <si>
    <t>1B-16</t>
  </si>
  <si>
    <t>1B-15</t>
  </si>
  <si>
    <t>1I-05</t>
  </si>
  <si>
    <t>1I-04</t>
  </si>
  <si>
    <t>1B-07</t>
  </si>
  <si>
    <t>1D-13</t>
  </si>
  <si>
    <t>1D-12</t>
  </si>
  <si>
    <t>22SWE08402</t>
  </si>
  <si>
    <t>22SWE08405</t>
  </si>
  <si>
    <t>22SWE08408</t>
  </si>
  <si>
    <t>22SWE08432</t>
  </si>
  <si>
    <t>22SWE08414</t>
  </si>
  <si>
    <t>22SWE08417</t>
  </si>
  <si>
    <t>22SWE08423</t>
  </si>
  <si>
    <t>22SWE08420</t>
  </si>
  <si>
    <t>22SWE08426</t>
  </si>
  <si>
    <t>22SWE08429</t>
  </si>
  <si>
    <t>22SWE08436</t>
  </si>
  <si>
    <t>22SWE08437</t>
  </si>
  <si>
    <t>Cnidaria</t>
  </si>
  <si>
    <t>Platyhelminthes</t>
  </si>
  <si>
    <t>Chordata</t>
  </si>
  <si>
    <t>Tardigrada</t>
  </si>
  <si>
    <t>Bryozoa</t>
  </si>
  <si>
    <t>Hydrozoa</t>
  </si>
  <si>
    <t>Malacostraca</t>
  </si>
  <si>
    <t>Euchelicerata</t>
  </si>
  <si>
    <t>Insecta</t>
  </si>
  <si>
    <t>Clitellata</t>
  </si>
  <si>
    <t>Gastropoda</t>
  </si>
  <si>
    <t>Bivalvia</t>
  </si>
  <si>
    <t>Collembola</t>
  </si>
  <si>
    <t>Teleostei</t>
  </si>
  <si>
    <t>Amphibia</t>
  </si>
  <si>
    <t>Anthoathecatae</t>
  </si>
  <si>
    <t>Amphipoda</t>
  </si>
  <si>
    <t>Sarcoptiformes</t>
  </si>
  <si>
    <t>Diptera</t>
  </si>
  <si>
    <t>Hirudinida</t>
  </si>
  <si>
    <t>Tubificida</t>
  </si>
  <si>
    <t>Coleoptera</t>
  </si>
  <si>
    <t>Ephemeroptera</t>
  </si>
  <si>
    <t>Hemiptera</t>
  </si>
  <si>
    <t>Odonata</t>
  </si>
  <si>
    <t>Trichoptera</t>
  </si>
  <si>
    <t>Basommatophora</t>
  </si>
  <si>
    <t>Heterostropha</t>
  </si>
  <si>
    <t>Trombidiformes</t>
  </si>
  <si>
    <t>Veneroida</t>
  </si>
  <si>
    <t>Plecoptera</t>
  </si>
  <si>
    <t>Gasterosteiformes</t>
  </si>
  <si>
    <t>Lepidoptera</t>
  </si>
  <si>
    <t>Anura</t>
  </si>
  <si>
    <t>Cypriniformes</t>
  </si>
  <si>
    <t>Lumbriculida</t>
  </si>
  <si>
    <t>Hydridae</t>
  </si>
  <si>
    <t>Hyalellidae</t>
  </si>
  <si>
    <t>Gammaridae</t>
  </si>
  <si>
    <t>Hydrozetidae</t>
  </si>
  <si>
    <t>Chironomidae</t>
  </si>
  <si>
    <t>Glossiphoniidae</t>
  </si>
  <si>
    <t>Naididae</t>
  </si>
  <si>
    <t>Aeolosomatidae</t>
  </si>
  <si>
    <t>Dytiscidae</t>
  </si>
  <si>
    <t>Chaoboridae</t>
  </si>
  <si>
    <t>Ceratopogonidae</t>
  </si>
  <si>
    <t>Baetidae</t>
  </si>
  <si>
    <t>Corixidae</t>
  </si>
  <si>
    <t>Limnephilidae</t>
  </si>
  <si>
    <t>Leptoceridae</t>
  </si>
  <si>
    <t>Libellulidae</t>
  </si>
  <si>
    <t>Erpobdellidae</t>
  </si>
  <si>
    <t>Planorbidae</t>
  </si>
  <si>
    <t>Lestidae</t>
  </si>
  <si>
    <t>Coenagrionidae</t>
  </si>
  <si>
    <t>Valvatidae</t>
  </si>
  <si>
    <t>Unionicolidae</t>
  </si>
  <si>
    <t>Pionidae</t>
  </si>
  <si>
    <t>Limnesiidae</t>
  </si>
  <si>
    <t>Halacaridae</t>
  </si>
  <si>
    <t>Pisidiidae</t>
  </si>
  <si>
    <t>Physidae</t>
  </si>
  <si>
    <t>Caenidae</t>
  </si>
  <si>
    <t>Hydroptilidae</t>
  </si>
  <si>
    <t>Polycentropodidae</t>
  </si>
  <si>
    <t>Tabanidae</t>
  </si>
  <si>
    <t>Isotomidae</t>
  </si>
  <si>
    <t>Notonectidae</t>
  </si>
  <si>
    <t>Haliplidae</t>
  </si>
  <si>
    <t>Gasterosteidae</t>
  </si>
  <si>
    <t>Aeshnidae</t>
  </si>
  <si>
    <t>Siphlonuridae</t>
  </si>
  <si>
    <t>Enchytraeidae</t>
  </si>
  <si>
    <t>Bufonidae</t>
  </si>
  <si>
    <t>Ephemerellidae</t>
  </si>
  <si>
    <t>Belostomatidae</t>
  </si>
  <si>
    <t>Hydrachnidae</t>
  </si>
  <si>
    <t>Hydrodromidae</t>
  </si>
  <si>
    <t>Lymnaeidae</t>
  </si>
  <si>
    <t>Arrenuridae</t>
  </si>
  <si>
    <t>Mesoveliidae</t>
  </si>
  <si>
    <t>Phryganeidae</t>
  </si>
  <si>
    <t>Cyprinidae</t>
  </si>
  <si>
    <t>Lumbriculidae</t>
  </si>
  <si>
    <t>Tanypodinae</t>
  </si>
  <si>
    <t>Orthocladiinae</t>
  </si>
  <si>
    <t>Haementeriinae</t>
  </si>
  <si>
    <t>Naidinae</t>
  </si>
  <si>
    <t>Pristininae</t>
  </si>
  <si>
    <t>Chironominae</t>
  </si>
  <si>
    <t>Chaoborinae</t>
  </si>
  <si>
    <t>Ceratopogoninae</t>
  </si>
  <si>
    <t>Corixinae</t>
  </si>
  <si>
    <t>Limnephilinae</t>
  </si>
  <si>
    <t>Leptocerinae</t>
  </si>
  <si>
    <t>Erpobdellinae</t>
  </si>
  <si>
    <t>Caeninae</t>
  </si>
  <si>
    <t>Hydroptilinae</t>
  </si>
  <si>
    <t>Colymbetinae</t>
  </si>
  <si>
    <t>Agabinae</t>
  </si>
  <si>
    <t>Tubificinae</t>
  </si>
  <si>
    <t>Notonectinae</t>
  </si>
  <si>
    <t>Dytiscinae</t>
  </si>
  <si>
    <t>Hydroporinae</t>
  </si>
  <si>
    <t>Glossiphoniinae</t>
  </si>
  <si>
    <t>Laccophilinae</t>
  </si>
  <si>
    <t>Mesoveliinae</t>
  </si>
  <si>
    <t>Phryganeinae</t>
  </si>
  <si>
    <t>Pentaneurini</t>
  </si>
  <si>
    <t>Procladiini</t>
  </si>
  <si>
    <t>Chironomini</t>
  </si>
  <si>
    <t>Tanytarsini</t>
  </si>
  <si>
    <t>Corixini</t>
  </si>
  <si>
    <t>Stenophylacini</t>
  </si>
  <si>
    <t>Hydroptilini</t>
  </si>
  <si>
    <t>Colymbetini</t>
  </si>
  <si>
    <t>Chilostigmini</t>
  </si>
  <si>
    <t>Tanypodini</t>
  </si>
  <si>
    <t>Notonectini</t>
  </si>
  <si>
    <t>Pseudochironomini</t>
  </si>
  <si>
    <t>Dytiscini</t>
  </si>
  <si>
    <t>Hygrotini</t>
  </si>
  <si>
    <t>Aciliini</t>
  </si>
  <si>
    <t>Hydroporini</t>
  </si>
  <si>
    <t>Laccophilini</t>
  </si>
  <si>
    <t>Macropelopiini</t>
  </si>
  <si>
    <t>n/a</t>
  </si>
  <si>
    <t>PR</t>
  </si>
  <si>
    <t>CG</t>
  </si>
  <si>
    <t>SH</t>
  </si>
  <si>
    <t>CF</t>
  </si>
  <si>
    <t>SC</t>
  </si>
  <si>
    <t>UN</t>
  </si>
  <si>
    <t>Sarcoptiformes indet.</t>
  </si>
  <si>
    <t>Chironominae indet.</t>
  </si>
  <si>
    <t>Corixidae indet.</t>
  </si>
  <si>
    <t>Lepidoptera indet.</t>
  </si>
  <si>
    <t>Tipulidae indet.</t>
  </si>
  <si>
    <t>Manual Entry</t>
  </si>
  <si>
    <t>Glossiphonia complanata</t>
  </si>
  <si>
    <t>Arachnida indet.</t>
  </si>
  <si>
    <t>Aquatic mites (Acari)</t>
  </si>
  <si>
    <t>Crambidae</t>
  </si>
  <si>
    <t>Nymphulini</t>
  </si>
  <si>
    <t>Hydryphantidae</t>
  </si>
  <si>
    <t>Fish not included in CABIN upload</t>
  </si>
  <si>
    <t/>
  </si>
  <si>
    <t>1E-09</t>
  </si>
  <si>
    <t>1E-01</t>
  </si>
  <si>
    <t>1E-04</t>
  </si>
  <si>
    <t>1E-05</t>
  </si>
  <si>
    <t>1E-06</t>
  </si>
  <si>
    <t>1E-07</t>
  </si>
  <si>
    <t>1E-08</t>
  </si>
  <si>
    <t>Comment</t>
  </si>
  <si>
    <t>Grammotaulius sp.</t>
  </si>
  <si>
    <t>Leucorrhinia intacta</t>
  </si>
  <si>
    <t>Graphoderus sp.</t>
  </si>
  <si>
    <t>Pseudosmittia sp.</t>
  </si>
  <si>
    <t>Somatochlora sp.</t>
  </si>
  <si>
    <t>Amphibians not included in CABIN upload</t>
  </si>
  <si>
    <t>URL taxa not included in CABIN upload</t>
  </si>
  <si>
    <t>2.4cm</t>
  </si>
  <si>
    <t>1.5cm</t>
  </si>
  <si>
    <t>Possibly H. anceps anceps</t>
  </si>
  <si>
    <t>URL size</t>
  </si>
  <si>
    <t>2.3cm</t>
  </si>
  <si>
    <t>Damaged, missing gills, possibly Lestes dryas</t>
  </si>
  <si>
    <t>Damaged, Gyrinidae indet.</t>
  </si>
  <si>
    <t>Damaged/immature</t>
  </si>
  <si>
    <t xml:space="preserve">Immature, possibly Neureclipsis sp. </t>
  </si>
  <si>
    <t xml:space="preserve">Possibly Protzia sp. </t>
  </si>
  <si>
    <t>Ostracoda</t>
  </si>
  <si>
    <t>Branchiopoda</t>
  </si>
  <si>
    <t>Diplostraca</t>
  </si>
  <si>
    <t>Tipulidae</t>
  </si>
  <si>
    <t>Quality Assurance/Control</t>
  </si>
  <si>
    <t>Table 2. QA Identification for Alberta Government &amp; Parks OSM Wetlands, 2022.</t>
  </si>
  <si>
    <t>&gt;1.5cm, Stagnicola elodes</t>
  </si>
  <si>
    <t>&gt;1.5cm, Planorbella subcrenata</t>
  </si>
  <si>
    <t>Corduliidae</t>
  </si>
  <si>
    <t>Corduliinae</t>
  </si>
  <si>
    <t>Nymphulinae</t>
  </si>
  <si>
    <t>Limnephilini</t>
  </si>
  <si>
    <t>Maxillopoda</t>
  </si>
  <si>
    <t>Lymnaea stagnalis</t>
  </si>
  <si>
    <t>76487</t>
  </si>
  <si>
    <t>Teleostei indet.</t>
  </si>
  <si>
    <t>Valvata sincera</t>
  </si>
  <si>
    <t>Small x2</t>
  </si>
  <si>
    <t>Small x1</t>
  </si>
  <si>
    <t>Macropylina indet. X3</t>
  </si>
  <si>
    <t>Agabus/Ilybius/Platambus/Ilybiosoma sp. x1</t>
  </si>
  <si>
    <t>Damaged, Gyrinidae indet. X1, Thermonectus sp. x1</t>
  </si>
  <si>
    <t>Damaged, possibly Procleon</t>
  </si>
  <si>
    <t>Damaged/immature, possibly Oxyethira sp.</t>
  </si>
  <si>
    <t>2.0cm</t>
  </si>
  <si>
    <t>Damaged x4</t>
  </si>
  <si>
    <t>5.0cm</t>
  </si>
  <si>
    <t>Damaged xA</t>
  </si>
  <si>
    <t>Damaged</t>
  </si>
  <si>
    <t>Coenagrion/Enallagma sp. x1, small x14</t>
  </si>
  <si>
    <t>Damaged x1</t>
  </si>
  <si>
    <t>Damaged, possibly Baetidae x6</t>
  </si>
  <si>
    <t>Damaged, possibly Gammarus sp. xA</t>
  </si>
  <si>
    <t>Damaged/degraded</t>
  </si>
  <si>
    <t>Degraded</t>
  </si>
  <si>
    <t>Female</t>
  </si>
  <si>
    <t>Female xA</t>
  </si>
  <si>
    <t>Degraded/immature</t>
  </si>
  <si>
    <t>Immature, possibly Libellulidae indet.</t>
  </si>
  <si>
    <t>Immature, possibly Fabria sp.</t>
  </si>
  <si>
    <t>Immature</t>
  </si>
  <si>
    <t>Immature, possibly Aeshnidae indet.</t>
  </si>
  <si>
    <t>Immature, possibly Neureclipsis sp.</t>
  </si>
  <si>
    <t>Immature x7</t>
  </si>
  <si>
    <t>Small, possibly Nemouridae indet.</t>
  </si>
  <si>
    <t>Small, possibly Libellulidae indet.</t>
  </si>
  <si>
    <t>Small x8</t>
  </si>
  <si>
    <t>Small xL</t>
  </si>
  <si>
    <t>Damaged/degraded, possibly Siphlonuridae indet x10</t>
  </si>
  <si>
    <t>Damaged, possibly Veliidae indet.</t>
  </si>
  <si>
    <t>Large</t>
  </si>
  <si>
    <t>Possibly Unioncola sp.</t>
  </si>
  <si>
    <t>Possibly Protzia sp. x1</t>
  </si>
  <si>
    <t>Damaged/small</t>
  </si>
  <si>
    <t>Small, possibly Hydrobaenus sp.</t>
  </si>
  <si>
    <t>Small, possibly Cricotopus/Orthocladius sp. complex</t>
  </si>
  <si>
    <t>Similar to Erpobdella punctata</t>
  </si>
  <si>
    <t>Possibly Cricotopus/Orthocladius sp. complex or Parakiefferiella sp.</t>
  </si>
  <si>
    <t>Damaged, Zygoptera indet.</t>
  </si>
  <si>
    <t>Male</t>
  </si>
  <si>
    <t>Damaged/immature, Baetidae indet.</t>
  </si>
  <si>
    <t>Total Abundances</t>
  </si>
  <si>
    <t>Amphibians and fish:</t>
  </si>
  <si>
    <t>Preliminary abundance data in matrix format, including total taxa.</t>
  </si>
  <si>
    <t>Preliminary abundance data in long format.</t>
  </si>
  <si>
    <t>Acroperus  sp.</t>
  </si>
  <si>
    <t>Chydoridae</t>
  </si>
  <si>
    <t>Alona sp.</t>
  </si>
  <si>
    <t>Calanoida</t>
  </si>
  <si>
    <t>Calanoida indet.</t>
  </si>
  <si>
    <t>Chydoridae indet.</t>
  </si>
  <si>
    <t>Chydorus sp.</t>
  </si>
  <si>
    <t>Cyclopoida</t>
  </si>
  <si>
    <t>Cyclopidae</t>
  </si>
  <si>
    <t>Cyclopidae indet.</t>
  </si>
  <si>
    <t>Cyclopoida indet.</t>
  </si>
  <si>
    <t>Daphniidae</t>
  </si>
  <si>
    <t>Daphnia sp.</t>
  </si>
  <si>
    <t>Daphniidae indet.</t>
  </si>
  <si>
    <t>Eurycercus sp.</t>
  </si>
  <si>
    <t>Harpacticoida</t>
  </si>
  <si>
    <t>Harpacticoida indet.</t>
  </si>
  <si>
    <t>Ilyocryptidae</t>
  </si>
  <si>
    <t>Ilyocryptidae indet.</t>
  </si>
  <si>
    <t>Latona sp.</t>
  </si>
  <si>
    <t>Pleuroxus sp.</t>
  </si>
  <si>
    <t>Polyphemidae</t>
  </si>
  <si>
    <t>Polyphemus pediculus</t>
  </si>
  <si>
    <t>Scapholeberis sp.</t>
  </si>
  <si>
    <t>Sididae</t>
  </si>
  <si>
    <t>Sididae indet.</t>
  </si>
  <si>
    <t>Simocephalus sp.</t>
  </si>
  <si>
    <t>Acroperus sp.</t>
  </si>
  <si>
    <t>6</t>
  </si>
  <si>
    <t>5</t>
  </si>
  <si>
    <t>3</t>
  </si>
  <si>
    <t>2</t>
  </si>
  <si>
    <t>7</t>
  </si>
  <si>
    <t>1I-06</t>
  </si>
  <si>
    <t>1I-07</t>
  </si>
  <si>
    <t>1I-08</t>
  </si>
  <si>
    <t>2 very small</t>
  </si>
  <si>
    <t>1E-02</t>
  </si>
  <si>
    <t>1E-03</t>
  </si>
  <si>
    <t>1E-10</t>
  </si>
  <si>
    <t>1E-11</t>
  </si>
  <si>
    <t>1E-12</t>
  </si>
  <si>
    <t>1E-13</t>
  </si>
  <si>
    <t>1E-14</t>
  </si>
  <si>
    <t>1E-15</t>
  </si>
  <si>
    <t>1E-16</t>
  </si>
  <si>
    <t>1C-03</t>
  </si>
  <si>
    <t>Anne-01</t>
  </si>
  <si>
    <t>Anne-02</t>
  </si>
  <si>
    <t>Misc-01</t>
  </si>
  <si>
    <t>Ins-01</t>
  </si>
  <si>
    <t>Ins-02</t>
  </si>
  <si>
    <t>Ins-03</t>
  </si>
  <si>
    <t>Moll-01</t>
  </si>
  <si>
    <t>Moll-02</t>
  </si>
  <si>
    <t>Moll-03</t>
  </si>
  <si>
    <t>Moll-04</t>
  </si>
  <si>
    <t>Moll-05</t>
  </si>
  <si>
    <t>Moll-06</t>
  </si>
  <si>
    <t>1I-09</t>
  </si>
  <si>
    <t>1I-10</t>
  </si>
  <si>
    <t>1I-11</t>
  </si>
  <si>
    <t>1I-12</t>
  </si>
  <si>
    <t>1I-13</t>
  </si>
  <si>
    <t>1I-14</t>
  </si>
  <si>
    <t>1I-15</t>
  </si>
  <si>
    <t>1I-16</t>
  </si>
  <si>
    <t>Percent Agreement in Enumeration (PSE)</t>
  </si>
  <si>
    <t>Count adjusted from preliminary data sent</t>
  </si>
  <si>
    <t>Addition from preliminary data sent</t>
  </si>
  <si>
    <t>Split adjusted from preliminary data set sent.Abundances high, stopped pulling Cladocera after reaching 1000 count.</t>
  </si>
  <si>
    <t xml:space="preserve">Feeding Codes: </t>
  </si>
  <si>
    <t>Scrapers</t>
  </si>
  <si>
    <t>Shredders</t>
  </si>
  <si>
    <t>Predators</t>
  </si>
  <si>
    <t>Collector-Gatherer</t>
  </si>
  <si>
    <t>Parasites</t>
  </si>
  <si>
    <t>Collector-Filterer</t>
  </si>
  <si>
    <t>PA</t>
  </si>
  <si>
    <t>Taxa not included in the 300 target count:</t>
  </si>
  <si>
    <t>Station Number</t>
  </si>
  <si>
    <t>AB07CC0475</t>
  </si>
  <si>
    <t>AB07DA3520</t>
  </si>
  <si>
    <t>AB07DA3650</t>
  </si>
  <si>
    <t>AB07DB0390</t>
  </si>
  <si>
    <t>AB07CC0595</t>
  </si>
  <si>
    <t>AB07CC0585</t>
  </si>
  <si>
    <t>AB07DB0410</t>
  </si>
  <si>
    <t>AB07DA3720</t>
  </si>
  <si>
    <t>AB07DA3450</t>
  </si>
  <si>
    <t>AB07DB0370</t>
  </si>
  <si>
    <t>Station Name</t>
  </si>
  <si>
    <t>Site Name</t>
  </si>
  <si>
    <t>HANGINGSTONE EXPANSION</t>
  </si>
  <si>
    <t>UNNAMED WETLAND (HAN02 - SAG D NATURAL SHALLOW OPE</t>
  </si>
  <si>
    <t>NEAR AREA 63 MOTORSPORTS PARK</t>
  </si>
  <si>
    <t>UNNAMED WETLAND (ATH02 - SHALLOW OPEN WATER)</t>
  </si>
  <si>
    <t>NORTH OF HIGH HILL LAKE</t>
  </si>
  <si>
    <t>UNNAMED WETLAND (EHD02 - SHALLOWN OPEN WATER)</t>
  </si>
  <si>
    <t>NEAR MILDRED LAKE</t>
  </si>
  <si>
    <t>UNNAMED WETLAND (MLN01 - SHALLOW OPEN WATER)</t>
  </si>
  <si>
    <t>NORTH OF ATHABASCA RIVER AT GRAND RAPIDS WILDLAND</t>
  </si>
  <si>
    <t>UNNAMED WETLAND (SSQ01 - SHALLOW OPEN WATER)</t>
  </si>
  <si>
    <t>UNNAMED WETLAND (LLY02 - SHALLOW OPEN WATER)</t>
  </si>
  <si>
    <t>SOUTHEAST BIRCH MOUNTAINS WILDLAND</t>
  </si>
  <si>
    <t>UNNAMED WETLAND (BEA01 - SHALLOW OPEN WATER)</t>
  </si>
  <si>
    <t>AURORA SOUTH</t>
  </si>
  <si>
    <t>UNNAMED WETLAND (AUR03 - SHALLOW OPEN WATER)</t>
  </si>
  <si>
    <t>SUNCOR MACKAY ACCESS ROAD</t>
  </si>
  <si>
    <t>UNNAMED WETLAND (AOS01 - SHALLOW OPEN WATER)</t>
  </si>
  <si>
    <t>UNNAMED WETLAND (AOS02 - SHALLOW OPEN WATER)</t>
  </si>
  <si>
    <t>Abundance data in long format for Alberta Government &amp; Parks OSM Wetlands, 2022</t>
  </si>
  <si>
    <t>Alberta Environment and Protected Areas</t>
  </si>
  <si>
    <t>Total abundance data in matrix format, including total taxa (species richness) for Alberta Environment and Protected Areas OSM Wetlands, 2022.</t>
  </si>
  <si>
    <t>Table 1. Benthic report of sorting efficiency and taxonomic quality control and quality assurance for Alberta Environment and Protected Areas OSM Wetlands, 2022.</t>
  </si>
  <si>
    <t>List of reference specimens archived and their location for Alberta Environment and Protected Areas OSM Wetlands, 2022.</t>
  </si>
  <si>
    <t xml:space="preserve">ABS261 </t>
  </si>
  <si>
    <t>ABS261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</si>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</sst>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\-mmm\-yy;@"/>
    <numFmt numFmtId="165" formatCode="[$-409]d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ms Rmn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0" xfId="2" applyFont="1"/>
    <xf numFmtId="0" fontId="2" fillId="0" borderId="0" xfId="2" applyFont="1"/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0" fontId="2" fillId="0" borderId="1" xfId="0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0" xfId="0" applyNumberFormat="1" applyFont="1"/>
    <xf numFmtId="49" fontId="4" fillId="0" borderId="0" xfId="0" applyNumberFormat="1" applyFont="1"/>
    <xf numFmtId="0" fontId="0" fillId="0" borderId="4" xfId="0" applyBorder="1"/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0" fontId="1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4" fillId="0" borderId="0" xfId="3" applyNumberFormat="1" applyFont="1" applyFill="1" applyAlignment="1">
      <alignment horizontal="left"/>
    </xf>
    <xf numFmtId="165" fontId="2" fillId="0" borderId="0" xfId="2" applyNumberFormat="1" applyFont="1" applyAlignment="1">
      <alignment horizontal="left"/>
    </xf>
    <xf numFmtId="2" fontId="2" fillId="0" borderId="0" xfId="2" applyNumberFormat="1" applyFont="1" applyAlignment="1">
      <alignment horizontal="left"/>
    </xf>
    <xf numFmtId="3" fontId="2" fillId="0" borderId="0" xfId="2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4" fillId="0" borderId="0" xfId="2" applyNumberFormat="1" applyFont="1" applyAlignment="1">
      <alignment horizontal="left"/>
    </xf>
    <xf numFmtId="164" fontId="4" fillId="0" borderId="0" xfId="2" applyNumberFormat="1" applyFont="1" applyAlignment="1">
      <alignment horizontal="left"/>
    </xf>
    <xf numFmtId="2" fontId="4" fillId="0" borderId="0" xfId="2" applyNumberFormat="1" applyFont="1" applyAlignment="1">
      <alignment horizontal="left"/>
    </xf>
    <xf numFmtId="3" fontId="4" fillId="0" borderId="0" xfId="2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2" fillId="0" borderId="0" xfId="1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2" fontId="2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14" fontId="2" fillId="0" borderId="0" xfId="2" applyNumberFormat="1" applyFont="1" applyAlignment="1">
      <alignment horizontal="left"/>
    </xf>
    <xf numFmtId="14" fontId="2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right"/>
    </xf>
    <xf numFmtId="14" fontId="2" fillId="0" borderId="0" xfId="2" applyNumberFormat="1" applyFont="1" applyAlignment="1">
      <alignment horizontal="right"/>
    </xf>
    <xf numFmtId="14" fontId="2" fillId="0" borderId="0" xfId="2" applyNumberFormat="1" applyFont="1"/>
    <xf numFmtId="3" fontId="4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right"/>
    </xf>
    <xf numFmtId="3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right"/>
    </xf>
    <xf numFmtId="0" fontId="1" fillId="0" borderId="0" xfId="2" applyFont="1" applyAlignment="1">
      <alignment horizontal="left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2" fillId="0" borderId="0" xfId="2" applyFont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4">
    <cellStyle name="Hyperlink" xfId="3" builtinId="8"/>
    <cellStyle name="Normal" xfId="0" builtinId="0"/>
    <cellStyle name="Normal 2" xfId="2" xr:uid="{00000000-0005-0000-0000-000001000000}"/>
    <cellStyle name="Normal_Baseline Zoo N218-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1247883</xdr:colOff>
      <xdr:row>2</xdr:row>
      <xdr:rowOff>177976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435294</xdr:colOff>
      <xdr:row>2</xdr:row>
      <xdr:rowOff>177976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1257407</xdr:colOff>
      <xdr:row>2</xdr:row>
      <xdr:rowOff>177976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78D188-7871-4643-AA6B-6E74C3ADD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8254" cy="560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1247883</xdr:colOff>
      <xdr:row>2</xdr:row>
      <xdr:rowOff>177976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1251693</xdr:colOff>
      <xdr:row>2</xdr:row>
      <xdr:rowOff>177976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9"/>
  <sheetViews>
    <sheetView zoomScale="90" zoomScaleNormal="90" workbookViewId="0">
      <pane ySplit="6" topLeftCell="A7" activePane="bottomLeft" state="frozen"/>
      <selection pane="bottomLeft" activeCell="B32" sqref="B32"/>
    </sheetView>
  </sheetViews>
  <sheetFormatPr defaultColWidth="8.85546875" defaultRowHeight="15" customHeight="1" x14ac:dyDescent="0.25"/>
  <cols>
    <col min="1" max="1" width="28.7109375" customWidth="1"/>
    <col min="2" max="2" width="62.42578125" customWidth="1"/>
    <col min="3" max="3" width="28.140625" bestFit="1" customWidth="1"/>
  </cols>
  <sheetData>
    <row r="1" spans="1:2" s="7" customFormat="1" ht="15" customHeight="1" x14ac:dyDescent="0.25"/>
    <row r="2" spans="1:2" s="7" customFormat="1" ht="15" customHeight="1" x14ac:dyDescent="0.25"/>
    <row r="3" spans="1:2" s="7" customFormat="1" ht="15" customHeight="1" x14ac:dyDescent="0.25"/>
    <row r="4" spans="1:2" s="7" customFormat="1" ht="15" customHeight="1" x14ac:dyDescent="0.25">
      <c r="A4" s="4" t="s">
        <v>115</v>
      </c>
    </row>
    <row r="5" spans="1:2" ht="15" customHeight="1" x14ac:dyDescent="0.25">
      <c r="A5" s="1"/>
      <c r="B5" s="1"/>
    </row>
    <row r="6" spans="1:2" ht="15" customHeight="1" x14ac:dyDescent="0.25">
      <c r="A6" s="5" t="s">
        <v>62</v>
      </c>
    </row>
    <row r="7" spans="1:2" ht="15" customHeight="1" x14ac:dyDescent="0.25">
      <c r="A7" t="s">
        <v>116</v>
      </c>
      <c r="B7" t="s">
        <v>121</v>
      </c>
    </row>
    <row r="8" spans="1:2" ht="15" customHeight="1" x14ac:dyDescent="0.25">
      <c r="A8" t="s">
        <v>124</v>
      </c>
      <c r="B8" t="s">
        <v>811</v>
      </c>
    </row>
    <row r="9" spans="1:2" ht="15" customHeight="1" x14ac:dyDescent="0.25">
      <c r="A9" t="s">
        <v>125</v>
      </c>
      <c r="B9" t="s">
        <v>812</v>
      </c>
    </row>
    <row r="10" spans="1:2" ht="15" customHeight="1" x14ac:dyDescent="0.25">
      <c r="A10" t="s">
        <v>123</v>
      </c>
      <c r="B10" t="s">
        <v>122</v>
      </c>
    </row>
    <row r="11" spans="1:2" ht="15" customHeight="1" x14ac:dyDescent="0.25">
      <c r="A11" t="s">
        <v>120</v>
      </c>
      <c r="B11" t="s">
        <v>65</v>
      </c>
    </row>
    <row r="12" spans="1:2" ht="15" customHeight="1" x14ac:dyDescent="0.25">
      <c r="A12" s="1"/>
      <c r="B12" s="1"/>
    </row>
    <row r="13" spans="1:2" s="2" customFormat="1" ht="15" customHeight="1" x14ac:dyDescent="0.25">
      <c r="A13" s="5" t="s">
        <v>114</v>
      </c>
    </row>
    <row r="14" spans="1:2" ht="15" customHeight="1" x14ac:dyDescent="0.25">
      <c r="A14" s="3" t="s">
        <v>18</v>
      </c>
      <c r="B14" s="3" t="s">
        <v>43</v>
      </c>
    </row>
    <row r="15" spans="1:2" ht="15" customHeight="1" x14ac:dyDescent="0.25">
      <c r="A15" s="3" t="s">
        <v>36</v>
      </c>
      <c r="B15" s="3" t="s">
        <v>69</v>
      </c>
    </row>
    <row r="16" spans="1:2" ht="15" customHeight="1" x14ac:dyDescent="0.25">
      <c r="A16" s="3" t="s">
        <v>28</v>
      </c>
      <c r="B16" s="3" t="s">
        <v>44</v>
      </c>
    </row>
    <row r="17" spans="1:2" ht="15" customHeight="1" x14ac:dyDescent="0.25">
      <c r="A17" s="3" t="s">
        <v>17</v>
      </c>
      <c r="B17" s="3" t="s">
        <v>45</v>
      </c>
    </row>
    <row r="18" spans="1:2" ht="15" customHeight="1" x14ac:dyDescent="0.25">
      <c r="A18" s="3" t="s">
        <v>15</v>
      </c>
      <c r="B18" s="3" t="s">
        <v>46</v>
      </c>
    </row>
    <row r="19" spans="1:2" ht="15" customHeight="1" x14ac:dyDescent="0.25">
      <c r="A19" s="3" t="s">
        <v>21</v>
      </c>
      <c r="B19" s="3" t="s">
        <v>70</v>
      </c>
    </row>
    <row r="20" spans="1:2" ht="15" customHeight="1" x14ac:dyDescent="0.25">
      <c r="A20" s="3" t="s">
        <v>48</v>
      </c>
      <c r="B20" s="3" t="s">
        <v>40</v>
      </c>
    </row>
    <row r="21" spans="1:2" ht="15" customHeight="1" x14ac:dyDescent="0.25">
      <c r="A21" s="3" t="s">
        <v>47</v>
      </c>
      <c r="B21" s="3" t="s">
        <v>38</v>
      </c>
    </row>
    <row r="22" spans="1:2" ht="15" customHeight="1" x14ac:dyDescent="0.25">
      <c r="A22" s="3" t="s">
        <v>156</v>
      </c>
      <c r="B22" s="3" t="s">
        <v>157</v>
      </c>
    </row>
    <row r="23" spans="1:2" ht="15" customHeight="1" x14ac:dyDescent="0.25">
      <c r="A23" s="3" t="s">
        <v>67</v>
      </c>
      <c r="B23" s="3" t="s">
        <v>259</v>
      </c>
    </row>
    <row r="24" spans="1:2" ht="15" customHeight="1" x14ac:dyDescent="0.25">
      <c r="A24" s="3" t="s">
        <v>68</v>
      </c>
      <c r="B24" s="3" t="s">
        <v>71</v>
      </c>
    </row>
    <row r="25" spans="1:2" ht="15" customHeight="1" x14ac:dyDescent="0.25">
      <c r="A25" s="3" t="s">
        <v>148</v>
      </c>
      <c r="B25" s="3" t="s">
        <v>149</v>
      </c>
    </row>
    <row r="26" spans="1:2" ht="15" customHeight="1" x14ac:dyDescent="0.25">
      <c r="A26" s="3" t="s">
        <v>153</v>
      </c>
      <c r="B26" s="3" t="s">
        <v>154</v>
      </c>
    </row>
    <row r="27" spans="1:2" ht="15" customHeight="1" x14ac:dyDescent="0.25">
      <c r="A27" s="3"/>
      <c r="B27" s="3"/>
    </row>
    <row r="28" spans="1:2" ht="15" customHeight="1" x14ac:dyDescent="0.25">
      <c r="A28" s="1" t="s">
        <v>884</v>
      </c>
    </row>
    <row r="29" spans="1:2" ht="15" customHeight="1" x14ac:dyDescent="0.25">
      <c r="A29" t="s">
        <v>707</v>
      </c>
      <c r="B29" t="s">
        <v>885</v>
      </c>
    </row>
    <row r="30" spans="1:2" ht="15" customHeight="1" x14ac:dyDescent="0.25">
      <c r="A30" t="s">
        <v>705</v>
      </c>
      <c r="B30" t="s">
        <v>886</v>
      </c>
    </row>
    <row r="31" spans="1:2" ht="15" customHeight="1" x14ac:dyDescent="0.25">
      <c r="A31" t="s">
        <v>703</v>
      </c>
      <c r="B31" t="s">
        <v>887</v>
      </c>
    </row>
    <row r="32" spans="1:2" ht="15" customHeight="1" x14ac:dyDescent="0.25">
      <c r="A32" t="s">
        <v>704</v>
      </c>
      <c r="B32" t="s">
        <v>888</v>
      </c>
    </row>
    <row r="33" spans="1:3" ht="15" customHeight="1" x14ac:dyDescent="0.25">
      <c r="A33" t="s">
        <v>891</v>
      </c>
      <c r="B33" t="s">
        <v>889</v>
      </c>
    </row>
    <row r="34" spans="1:3" ht="15" customHeight="1" x14ac:dyDescent="0.25">
      <c r="A34" t="s">
        <v>706</v>
      </c>
      <c r="B34" s="3" t="s">
        <v>890</v>
      </c>
    </row>
    <row r="35" spans="1:3" ht="15" customHeight="1" x14ac:dyDescent="0.25">
      <c r="B35" s="3"/>
    </row>
    <row r="36" spans="1:3" ht="15" customHeight="1" x14ac:dyDescent="0.25">
      <c r="A36" s="8" t="s">
        <v>158</v>
      </c>
      <c r="B36" s="11"/>
      <c r="C36" s="11"/>
    </row>
    <row r="37" spans="1:3" ht="15" customHeight="1" x14ac:dyDescent="0.25">
      <c r="A37" s="11"/>
      <c r="B37" s="11"/>
      <c r="C37" s="11"/>
    </row>
    <row r="38" spans="1:3" ht="15" customHeight="1" x14ac:dyDescent="0.25">
      <c r="A38" s="12" t="s">
        <v>49</v>
      </c>
      <c r="B38" s="11"/>
      <c r="C38" s="11"/>
    </row>
    <row r="39" spans="1:3" ht="15" customHeight="1" x14ac:dyDescent="0.25">
      <c r="A39" s="8" t="s">
        <v>159</v>
      </c>
      <c r="B39" s="8" t="s">
        <v>10</v>
      </c>
      <c r="C39" s="8" t="s">
        <v>160</v>
      </c>
    </row>
    <row r="40" spans="1:3" ht="15" customHeight="1" x14ac:dyDescent="0.25">
      <c r="A40" s="11" t="s">
        <v>26</v>
      </c>
      <c r="B40" s="11" t="s">
        <v>29</v>
      </c>
      <c r="C40" s="11" t="s">
        <v>78</v>
      </c>
    </row>
    <row r="41" spans="1:3" ht="15" customHeight="1" x14ac:dyDescent="0.25">
      <c r="A41" s="11" t="s">
        <v>26</v>
      </c>
      <c r="B41" s="11" t="s">
        <v>27</v>
      </c>
      <c r="C41" s="11" t="s">
        <v>50</v>
      </c>
    </row>
    <row r="42" spans="1:3" ht="15" customHeight="1" x14ac:dyDescent="0.25">
      <c r="A42" s="11" t="s">
        <v>26</v>
      </c>
      <c r="B42" s="11" t="s">
        <v>79</v>
      </c>
      <c r="C42" s="11" t="s">
        <v>161</v>
      </c>
    </row>
    <row r="43" spans="1:3" ht="15" customHeight="1" x14ac:dyDescent="0.25">
      <c r="A43" s="11" t="s">
        <v>26</v>
      </c>
      <c r="B43" s="11" t="s">
        <v>162</v>
      </c>
      <c r="C43" s="11" t="s">
        <v>163</v>
      </c>
    </row>
    <row r="44" spans="1:3" ht="15" customHeight="1" x14ac:dyDescent="0.25">
      <c r="A44" s="11" t="s">
        <v>26</v>
      </c>
      <c r="B44" s="11" t="s">
        <v>164</v>
      </c>
      <c r="C44" s="11" t="s">
        <v>165</v>
      </c>
    </row>
    <row r="45" spans="1:3" ht="15" customHeight="1" x14ac:dyDescent="0.25">
      <c r="A45" s="11" t="s">
        <v>26</v>
      </c>
      <c r="B45" s="11" t="s">
        <v>166</v>
      </c>
      <c r="C45" s="11" t="s">
        <v>167</v>
      </c>
    </row>
    <row r="46" spans="1:3" ht="15" customHeight="1" x14ac:dyDescent="0.25">
      <c r="A46" s="11" t="s">
        <v>13</v>
      </c>
      <c r="B46" s="11" t="s">
        <v>110</v>
      </c>
      <c r="C46" s="11" t="s">
        <v>168</v>
      </c>
    </row>
    <row r="47" spans="1:3" ht="15" customHeight="1" x14ac:dyDescent="0.25">
      <c r="A47" s="11" t="s">
        <v>13</v>
      </c>
      <c r="B47" s="11" t="s">
        <v>169</v>
      </c>
      <c r="C47" s="11" t="s">
        <v>170</v>
      </c>
    </row>
    <row r="48" spans="1:3" ht="15" customHeight="1" x14ac:dyDescent="0.25">
      <c r="A48" s="11" t="s">
        <v>13</v>
      </c>
      <c r="B48" s="11" t="s">
        <v>80</v>
      </c>
      <c r="C48" s="11" t="s">
        <v>171</v>
      </c>
    </row>
    <row r="49" spans="1:3" ht="15" customHeight="1" x14ac:dyDescent="0.25">
      <c r="A49" s="11" t="s">
        <v>13</v>
      </c>
      <c r="B49" s="11" t="s">
        <v>33</v>
      </c>
      <c r="C49" s="11" t="s">
        <v>81</v>
      </c>
    </row>
    <row r="50" spans="1:3" ht="15" customHeight="1" x14ac:dyDescent="0.25">
      <c r="A50" s="11" t="s">
        <v>13</v>
      </c>
      <c r="B50" s="11" t="s">
        <v>172</v>
      </c>
      <c r="C50" s="11" t="s">
        <v>173</v>
      </c>
    </row>
    <row r="51" spans="1:3" ht="15" customHeight="1" x14ac:dyDescent="0.25">
      <c r="A51" s="11" t="s">
        <v>13</v>
      </c>
      <c r="B51" s="11" t="s">
        <v>32</v>
      </c>
      <c r="C51" s="11" t="s">
        <v>82</v>
      </c>
    </row>
    <row r="52" spans="1:3" ht="15" customHeight="1" x14ac:dyDescent="0.25">
      <c r="A52" s="11" t="s">
        <v>13</v>
      </c>
      <c r="B52" s="11" t="s">
        <v>83</v>
      </c>
      <c r="C52" s="11" t="s">
        <v>84</v>
      </c>
    </row>
    <row r="53" spans="1:3" ht="15" customHeight="1" x14ac:dyDescent="0.25">
      <c r="A53" s="11" t="s">
        <v>13</v>
      </c>
      <c r="B53" s="11" t="s">
        <v>85</v>
      </c>
      <c r="C53" s="11" t="s">
        <v>86</v>
      </c>
    </row>
    <row r="54" spans="1:3" ht="15" customHeight="1" x14ac:dyDescent="0.25">
      <c r="A54" s="11" t="s">
        <v>13</v>
      </c>
      <c r="B54" s="11" t="s">
        <v>174</v>
      </c>
      <c r="C54" s="11" t="s">
        <v>175</v>
      </c>
    </row>
    <row r="55" spans="1:3" ht="15" customHeight="1" x14ac:dyDescent="0.25">
      <c r="A55" s="11" t="s">
        <v>13</v>
      </c>
      <c r="B55" s="11" t="s">
        <v>176</v>
      </c>
      <c r="C55" s="11" t="s">
        <v>177</v>
      </c>
    </row>
    <row r="56" spans="1:3" ht="15" customHeight="1" x14ac:dyDescent="0.25">
      <c r="A56" s="11" t="s">
        <v>13</v>
      </c>
      <c r="B56" s="11" t="s">
        <v>178</v>
      </c>
      <c r="C56" s="11" t="s">
        <v>179</v>
      </c>
    </row>
    <row r="57" spans="1:3" ht="15" customHeight="1" x14ac:dyDescent="0.25">
      <c r="A57" s="11" t="s">
        <v>13</v>
      </c>
      <c r="B57" s="11" t="s">
        <v>87</v>
      </c>
      <c r="C57" s="11" t="s">
        <v>88</v>
      </c>
    </row>
    <row r="58" spans="1:3" ht="15" customHeight="1" x14ac:dyDescent="0.25">
      <c r="A58" s="11" t="s">
        <v>13</v>
      </c>
      <c r="B58" s="11" t="s">
        <v>180</v>
      </c>
      <c r="C58" s="11" t="s">
        <v>181</v>
      </c>
    </row>
    <row r="59" spans="1:3" ht="15" customHeight="1" x14ac:dyDescent="0.25">
      <c r="A59" s="11" t="s">
        <v>13</v>
      </c>
      <c r="B59" s="11" t="s">
        <v>89</v>
      </c>
      <c r="C59" s="11" t="s">
        <v>90</v>
      </c>
    </row>
    <row r="60" spans="1:3" ht="15" customHeight="1" x14ac:dyDescent="0.25">
      <c r="A60" s="11" t="s">
        <v>13</v>
      </c>
      <c r="B60" s="11" t="s">
        <v>91</v>
      </c>
      <c r="C60" s="11" t="s">
        <v>92</v>
      </c>
    </row>
    <row r="61" spans="1:3" ht="15" customHeight="1" x14ac:dyDescent="0.25">
      <c r="A61" s="11" t="s">
        <v>13</v>
      </c>
      <c r="B61" s="11" t="s">
        <v>182</v>
      </c>
      <c r="C61" s="11" t="s">
        <v>183</v>
      </c>
    </row>
    <row r="62" spans="1:3" ht="15" customHeight="1" x14ac:dyDescent="0.25">
      <c r="A62" s="11" t="s">
        <v>13</v>
      </c>
      <c r="B62" s="11" t="s">
        <v>37</v>
      </c>
      <c r="C62" s="11" t="s">
        <v>184</v>
      </c>
    </row>
    <row r="63" spans="1:3" ht="15" customHeight="1" x14ac:dyDescent="0.25">
      <c r="A63" s="11" t="s">
        <v>13</v>
      </c>
      <c r="B63" s="11" t="s">
        <v>30</v>
      </c>
      <c r="C63" s="11" t="s">
        <v>53</v>
      </c>
    </row>
    <row r="64" spans="1:3" ht="15" customHeight="1" x14ac:dyDescent="0.25">
      <c r="A64" s="11" t="s">
        <v>13</v>
      </c>
      <c r="B64" s="11" t="s">
        <v>19</v>
      </c>
      <c r="C64" s="11" t="s">
        <v>54</v>
      </c>
    </row>
    <row r="65" spans="1:3" ht="15" customHeight="1" x14ac:dyDescent="0.25">
      <c r="A65" s="11" t="s">
        <v>13</v>
      </c>
      <c r="B65" s="11" t="s">
        <v>16</v>
      </c>
      <c r="C65" s="11" t="s">
        <v>55</v>
      </c>
    </row>
    <row r="66" spans="1:3" ht="15" customHeight="1" x14ac:dyDescent="0.25">
      <c r="A66" s="11" t="s">
        <v>13</v>
      </c>
      <c r="B66" s="11" t="s">
        <v>14</v>
      </c>
      <c r="C66" s="11" t="s">
        <v>56</v>
      </c>
    </row>
    <row r="67" spans="1:3" ht="15" customHeight="1" x14ac:dyDescent="0.25">
      <c r="A67" s="11" t="s">
        <v>13</v>
      </c>
      <c r="B67" s="11" t="s">
        <v>22</v>
      </c>
      <c r="C67" s="11" t="s">
        <v>57</v>
      </c>
    </row>
    <row r="68" spans="1:3" ht="15" customHeight="1" x14ac:dyDescent="0.25">
      <c r="A68" s="11" t="s">
        <v>13</v>
      </c>
      <c r="B68" s="11" t="s">
        <v>93</v>
      </c>
      <c r="C68" s="11" t="s">
        <v>94</v>
      </c>
    </row>
    <row r="69" spans="1:3" ht="15" customHeight="1" x14ac:dyDescent="0.25">
      <c r="A69" s="11" t="s">
        <v>13</v>
      </c>
      <c r="B69" s="11" t="s">
        <v>35</v>
      </c>
      <c r="C69" s="11" t="s">
        <v>58</v>
      </c>
    </row>
    <row r="70" spans="1:3" ht="15" customHeight="1" x14ac:dyDescent="0.25">
      <c r="A70" s="11" t="s">
        <v>13</v>
      </c>
      <c r="B70" s="11" t="s">
        <v>95</v>
      </c>
      <c r="C70" s="11" t="s">
        <v>96</v>
      </c>
    </row>
    <row r="71" spans="1:3" ht="15" customHeight="1" x14ac:dyDescent="0.25">
      <c r="A71" s="11" t="s">
        <v>13</v>
      </c>
      <c r="B71" s="11" t="s">
        <v>146</v>
      </c>
      <c r="C71" s="11" t="s">
        <v>145</v>
      </c>
    </row>
    <row r="72" spans="1:3" ht="15" customHeight="1" x14ac:dyDescent="0.25">
      <c r="A72" s="11" t="s">
        <v>13</v>
      </c>
      <c r="B72" s="11" t="s">
        <v>97</v>
      </c>
      <c r="C72" s="11" t="s">
        <v>98</v>
      </c>
    </row>
    <row r="73" spans="1:3" ht="15" customHeight="1" x14ac:dyDescent="0.25">
      <c r="A73" s="11" t="s">
        <v>13</v>
      </c>
      <c r="B73" s="11" t="s">
        <v>20</v>
      </c>
      <c r="C73" s="11" t="s">
        <v>59</v>
      </c>
    </row>
    <row r="74" spans="1:3" ht="15" customHeight="1" x14ac:dyDescent="0.25">
      <c r="A74" s="11" t="s">
        <v>13</v>
      </c>
      <c r="B74" s="11" t="s">
        <v>185</v>
      </c>
      <c r="C74" s="11" t="s">
        <v>186</v>
      </c>
    </row>
    <row r="75" spans="1:3" ht="15" customHeight="1" x14ac:dyDescent="0.25">
      <c r="A75" s="11" t="s">
        <v>13</v>
      </c>
      <c r="B75" s="11" t="s">
        <v>23</v>
      </c>
      <c r="C75" s="11" t="s">
        <v>99</v>
      </c>
    </row>
    <row r="76" spans="1:3" ht="15" customHeight="1" x14ac:dyDescent="0.25">
      <c r="A76" s="11" t="s">
        <v>13</v>
      </c>
      <c r="B76" s="11" t="s">
        <v>111</v>
      </c>
      <c r="C76" s="11" t="s">
        <v>187</v>
      </c>
    </row>
    <row r="77" spans="1:3" ht="15" customHeight="1" x14ac:dyDescent="0.25">
      <c r="A77" s="11" t="s">
        <v>13</v>
      </c>
      <c r="B77" s="11" t="s">
        <v>188</v>
      </c>
      <c r="C77" s="11" t="s">
        <v>189</v>
      </c>
    </row>
    <row r="78" spans="1:3" ht="15" customHeight="1" x14ac:dyDescent="0.25">
      <c r="A78" s="11" t="s">
        <v>13</v>
      </c>
      <c r="B78" s="11" t="s">
        <v>190</v>
      </c>
      <c r="C78" s="11" t="s">
        <v>191</v>
      </c>
    </row>
    <row r="79" spans="1:3" ht="15" customHeight="1" x14ac:dyDescent="0.25">
      <c r="A79" s="11" t="s">
        <v>192</v>
      </c>
      <c r="B79" s="11" t="s">
        <v>193</v>
      </c>
      <c r="C79" s="11" t="s">
        <v>194</v>
      </c>
    </row>
    <row r="80" spans="1:3" ht="15" customHeight="1" x14ac:dyDescent="0.25">
      <c r="A80" s="11" t="s">
        <v>192</v>
      </c>
      <c r="B80" s="11" t="s">
        <v>195</v>
      </c>
      <c r="C80" s="11" t="s">
        <v>196</v>
      </c>
    </row>
    <row r="81" spans="1:3" ht="15" customHeight="1" x14ac:dyDescent="0.25">
      <c r="A81" s="11" t="s">
        <v>192</v>
      </c>
      <c r="B81" s="11" t="s">
        <v>197</v>
      </c>
      <c r="C81" s="11" t="s">
        <v>198</v>
      </c>
    </row>
    <row r="82" spans="1:3" ht="15" customHeight="1" x14ac:dyDescent="0.25">
      <c r="A82" s="11" t="s">
        <v>192</v>
      </c>
      <c r="B82" s="11" t="s">
        <v>199</v>
      </c>
      <c r="C82" s="11" t="s">
        <v>200</v>
      </c>
    </row>
    <row r="83" spans="1:3" ht="15" customHeight="1" x14ac:dyDescent="0.25">
      <c r="A83" s="11" t="s">
        <v>192</v>
      </c>
      <c r="B83" s="11" t="s">
        <v>201</v>
      </c>
      <c r="C83" s="11" t="s">
        <v>202</v>
      </c>
    </row>
    <row r="84" spans="1:3" ht="15" customHeight="1" x14ac:dyDescent="0.25">
      <c r="A84" s="11" t="s">
        <v>72</v>
      </c>
      <c r="B84" s="11" t="s">
        <v>203</v>
      </c>
      <c r="C84" s="11" t="s">
        <v>204</v>
      </c>
    </row>
    <row r="85" spans="1:3" ht="15" customHeight="1" x14ac:dyDescent="0.25">
      <c r="A85" s="11" t="s">
        <v>72</v>
      </c>
      <c r="B85" s="11" t="s">
        <v>73</v>
      </c>
      <c r="C85" s="11" t="s">
        <v>205</v>
      </c>
    </row>
    <row r="86" spans="1:3" ht="15" customHeight="1" x14ac:dyDescent="0.25">
      <c r="A86" s="11" t="s">
        <v>72</v>
      </c>
      <c r="B86" s="11" t="s">
        <v>206</v>
      </c>
      <c r="C86" s="11" t="s">
        <v>207</v>
      </c>
    </row>
    <row r="87" spans="1:3" ht="15" customHeight="1" x14ac:dyDescent="0.25">
      <c r="A87" s="11" t="s">
        <v>72</v>
      </c>
      <c r="B87" s="11" t="s">
        <v>74</v>
      </c>
      <c r="C87" s="11" t="s">
        <v>208</v>
      </c>
    </row>
    <row r="88" spans="1:3" ht="15" customHeight="1" x14ac:dyDescent="0.25">
      <c r="A88" s="11" t="s">
        <v>72</v>
      </c>
      <c r="B88" s="11" t="s">
        <v>209</v>
      </c>
      <c r="C88" s="11" t="s">
        <v>210</v>
      </c>
    </row>
    <row r="89" spans="1:3" ht="15" customHeight="1" x14ac:dyDescent="0.25">
      <c r="A89" s="11" t="s">
        <v>72</v>
      </c>
      <c r="B89" s="11" t="s">
        <v>211</v>
      </c>
      <c r="C89" s="11" t="s">
        <v>212</v>
      </c>
    </row>
    <row r="90" spans="1:3" ht="15" customHeight="1" x14ac:dyDescent="0.25">
      <c r="A90" s="11" t="s">
        <v>72</v>
      </c>
      <c r="B90" s="11" t="s">
        <v>213</v>
      </c>
      <c r="C90" s="11" t="s">
        <v>214</v>
      </c>
    </row>
    <row r="91" spans="1:3" ht="15" customHeight="1" x14ac:dyDescent="0.25">
      <c r="A91" s="11" t="s">
        <v>72</v>
      </c>
      <c r="B91" s="11" t="s">
        <v>51</v>
      </c>
      <c r="C91" s="11" t="s">
        <v>52</v>
      </c>
    </row>
    <row r="92" spans="1:3" ht="15" customHeight="1" x14ac:dyDescent="0.25">
      <c r="A92" s="11" t="s">
        <v>72</v>
      </c>
      <c r="B92" s="11" t="s">
        <v>215</v>
      </c>
      <c r="C92" s="11" t="s">
        <v>216</v>
      </c>
    </row>
    <row r="93" spans="1:3" ht="15" customHeight="1" x14ac:dyDescent="0.25">
      <c r="A93" s="11" t="s">
        <v>72</v>
      </c>
      <c r="B93" s="11" t="s">
        <v>39</v>
      </c>
      <c r="C93" s="11" t="s">
        <v>217</v>
      </c>
    </row>
    <row r="94" spans="1:3" ht="15" customHeight="1" x14ac:dyDescent="0.25">
      <c r="A94" s="11" t="s">
        <v>72</v>
      </c>
      <c r="B94" s="11" t="s">
        <v>218</v>
      </c>
      <c r="C94" s="11" t="s">
        <v>219</v>
      </c>
    </row>
    <row r="95" spans="1:3" ht="15" customHeight="1" x14ac:dyDescent="0.25">
      <c r="A95" s="11" t="s">
        <v>72</v>
      </c>
      <c r="B95" s="11" t="s">
        <v>220</v>
      </c>
      <c r="C95" s="11" t="s">
        <v>221</v>
      </c>
    </row>
    <row r="96" spans="1:3" ht="15" customHeight="1" x14ac:dyDescent="0.25">
      <c r="A96" s="11" t="s">
        <v>72</v>
      </c>
      <c r="B96" s="11" t="s">
        <v>222</v>
      </c>
      <c r="C96" s="11" t="s">
        <v>223</v>
      </c>
    </row>
    <row r="97" spans="1:3" ht="15" customHeight="1" x14ac:dyDescent="0.25">
      <c r="A97" s="11" t="s">
        <v>72</v>
      </c>
      <c r="B97" s="11" t="s">
        <v>224</v>
      </c>
      <c r="C97" s="11" t="s">
        <v>225</v>
      </c>
    </row>
    <row r="98" spans="1:3" ht="15" customHeight="1" x14ac:dyDescent="0.25">
      <c r="A98" s="11" t="s">
        <v>72</v>
      </c>
      <c r="B98" s="11" t="s">
        <v>226</v>
      </c>
      <c r="C98" s="11" t="s">
        <v>227</v>
      </c>
    </row>
    <row r="99" spans="1:3" ht="15" customHeight="1" x14ac:dyDescent="0.25">
      <c r="A99" s="11" t="s">
        <v>72</v>
      </c>
      <c r="B99" s="11" t="s">
        <v>228</v>
      </c>
      <c r="C99" s="11" t="s">
        <v>229</v>
      </c>
    </row>
    <row r="100" spans="1:3" ht="15" customHeight="1" x14ac:dyDescent="0.25">
      <c r="A100" s="11" t="s">
        <v>72</v>
      </c>
      <c r="B100" s="11" t="s">
        <v>230</v>
      </c>
      <c r="C100" s="11" t="s">
        <v>231</v>
      </c>
    </row>
    <row r="101" spans="1:3" ht="15" customHeight="1" x14ac:dyDescent="0.25">
      <c r="A101" s="11" t="s">
        <v>72</v>
      </c>
      <c r="B101" s="11" t="s">
        <v>60</v>
      </c>
      <c r="C101" s="11" t="s">
        <v>232</v>
      </c>
    </row>
    <row r="102" spans="1:3" ht="15" customHeight="1" x14ac:dyDescent="0.25">
      <c r="A102" s="11" t="s">
        <v>72</v>
      </c>
      <c r="B102" s="11" t="s">
        <v>233</v>
      </c>
      <c r="C102" s="11" t="s">
        <v>234</v>
      </c>
    </row>
    <row r="103" spans="1:3" ht="15" customHeight="1" x14ac:dyDescent="0.25">
      <c r="A103" s="11" t="s">
        <v>72</v>
      </c>
      <c r="B103" s="11" t="s">
        <v>152</v>
      </c>
      <c r="C103" s="11" t="s">
        <v>235</v>
      </c>
    </row>
    <row r="104" spans="1:3" ht="15" customHeight="1" x14ac:dyDescent="0.25">
      <c r="A104" s="11" t="s">
        <v>72</v>
      </c>
      <c r="B104" s="11" t="s">
        <v>31</v>
      </c>
      <c r="C104" s="11" t="s">
        <v>236</v>
      </c>
    </row>
    <row r="105" spans="1:3" ht="15" customHeight="1" x14ac:dyDescent="0.25">
      <c r="A105" s="11" t="s">
        <v>72</v>
      </c>
      <c r="B105" s="11" t="s">
        <v>75</v>
      </c>
      <c r="C105" s="11" t="s">
        <v>237</v>
      </c>
    </row>
    <row r="106" spans="1:3" ht="15" customHeight="1" x14ac:dyDescent="0.25">
      <c r="A106" s="11" t="s">
        <v>72</v>
      </c>
      <c r="B106" s="11" t="s">
        <v>238</v>
      </c>
      <c r="C106" s="11" t="s">
        <v>239</v>
      </c>
    </row>
    <row r="107" spans="1:3" ht="15" customHeight="1" x14ac:dyDescent="0.25">
      <c r="A107" s="11" t="s">
        <v>72</v>
      </c>
      <c r="B107" s="11" t="s">
        <v>76</v>
      </c>
      <c r="C107" s="11" t="s">
        <v>240</v>
      </c>
    </row>
    <row r="108" spans="1:3" ht="15" customHeight="1" x14ac:dyDescent="0.25">
      <c r="A108" s="11" t="s">
        <v>72</v>
      </c>
      <c r="B108" s="11" t="s">
        <v>241</v>
      </c>
      <c r="C108" s="11" t="s">
        <v>242</v>
      </c>
    </row>
    <row r="109" spans="1:3" ht="15" customHeight="1" x14ac:dyDescent="0.25">
      <c r="A109" s="11" t="s">
        <v>72</v>
      </c>
      <c r="B109" s="11" t="s">
        <v>77</v>
      </c>
      <c r="C109" s="11" t="s">
        <v>243</v>
      </c>
    </row>
    <row r="110" spans="1:3" ht="15" customHeight="1" x14ac:dyDescent="0.25">
      <c r="A110" s="11" t="s">
        <v>72</v>
      </c>
      <c r="B110" s="11" t="s">
        <v>244</v>
      </c>
      <c r="C110" s="11" t="s">
        <v>245</v>
      </c>
    </row>
    <row r="111" spans="1:3" ht="15" customHeight="1" x14ac:dyDescent="0.25">
      <c r="A111" s="11" t="s">
        <v>72</v>
      </c>
      <c r="B111" s="11" t="s">
        <v>246</v>
      </c>
      <c r="C111" s="11" t="s">
        <v>247</v>
      </c>
    </row>
    <row r="112" spans="1:3" ht="15" customHeight="1" x14ac:dyDescent="0.25">
      <c r="A112" s="11" t="s">
        <v>72</v>
      </c>
      <c r="B112" s="11" t="s">
        <v>248</v>
      </c>
      <c r="C112" s="11" t="s">
        <v>249</v>
      </c>
    </row>
    <row r="113" spans="1:3" ht="15" customHeight="1" x14ac:dyDescent="0.25">
      <c r="A113" s="11" t="s">
        <v>24</v>
      </c>
      <c r="B113" s="11" t="s">
        <v>250</v>
      </c>
      <c r="C113" s="11" t="s">
        <v>251</v>
      </c>
    </row>
    <row r="114" spans="1:3" ht="15" customHeight="1" x14ac:dyDescent="0.25">
      <c r="A114" s="11" t="s">
        <v>24</v>
      </c>
      <c r="B114" s="11" t="s">
        <v>25</v>
      </c>
      <c r="C114" s="11" t="s">
        <v>100</v>
      </c>
    </row>
    <row r="115" spans="1:3" ht="15" customHeight="1" x14ac:dyDescent="0.25">
      <c r="A115" s="11" t="s">
        <v>24</v>
      </c>
      <c r="B115" s="11" t="s">
        <v>252</v>
      </c>
      <c r="C115" s="11" t="s">
        <v>253</v>
      </c>
    </row>
    <row r="116" spans="1:3" ht="15" customHeight="1" x14ac:dyDescent="0.25">
      <c r="A116" s="11" t="s">
        <v>24</v>
      </c>
      <c r="B116" s="11" t="s">
        <v>34</v>
      </c>
      <c r="C116" s="11" t="s">
        <v>101</v>
      </c>
    </row>
    <row r="117" spans="1:3" ht="15" customHeight="1" x14ac:dyDescent="0.25">
      <c r="A117" s="11" t="s">
        <v>24</v>
      </c>
      <c r="B117" s="11" t="s">
        <v>254</v>
      </c>
      <c r="C117" s="11" t="s">
        <v>255</v>
      </c>
    </row>
    <row r="118" spans="1:3" ht="15" customHeight="1" x14ac:dyDescent="0.25">
      <c r="A118" s="11" t="s">
        <v>24</v>
      </c>
      <c r="B118" s="11" t="s">
        <v>256</v>
      </c>
      <c r="C118" s="11" t="s">
        <v>257</v>
      </c>
    </row>
    <row r="119" spans="1:3" ht="15" customHeight="1" x14ac:dyDescent="0.25">
      <c r="A119" s="11" t="s">
        <v>24</v>
      </c>
      <c r="B119" s="11" t="s">
        <v>102</v>
      </c>
      <c r="C119" s="11" t="s">
        <v>258</v>
      </c>
    </row>
  </sheetData>
  <pageMargins left="0.7" right="0.7" top="0.75" bottom="0.75" header="0.3" footer="0.3"/>
  <pageSetup orientation="portrait" r:id="rId1"/>
  <headerFooter>
    <oddFooter>&amp;L&amp;1#&amp;"Calibri"&amp;11&amp;K000000Classification: 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05"/>
  <sheetViews>
    <sheetView zoomScale="90" zoomScaleNormal="90" workbookViewId="0">
      <pane xSplit="10" ySplit="11" topLeftCell="K12" activePane="bottomRight" state="frozen"/>
      <selection activeCell="A6" sqref="A6"/>
      <selection pane="topRight" activeCell="A6" sqref="A6"/>
      <selection pane="bottomLeft" activeCell="A6" sqref="A6"/>
      <selection pane="bottomRight" activeCell="F5" sqref="F5"/>
    </sheetView>
  </sheetViews>
  <sheetFormatPr defaultColWidth="8.85546875" defaultRowHeight="15" customHeight="1" x14ac:dyDescent="0.25"/>
  <cols>
    <col min="1" max="1" width="12.28515625" style="10" customWidth="1"/>
    <col min="2" max="2" width="13.140625" style="10" customWidth="1"/>
    <col min="3" max="3" width="13.42578125" style="10" bestFit="1" customWidth="1"/>
    <col min="4" max="4" width="17.7109375" style="10" bestFit="1" customWidth="1"/>
    <col min="5" max="5" width="18.140625" style="10" bestFit="1" customWidth="1"/>
    <col min="6" max="6" width="16.42578125" style="10" bestFit="1" customWidth="1"/>
    <col min="7" max="7" width="18.5703125" style="10" bestFit="1" customWidth="1"/>
    <col min="8" max="8" width="34.85546875" style="10" bestFit="1" customWidth="1"/>
    <col min="9" max="9" width="12" style="65" bestFit="1" customWidth="1"/>
    <col min="10" max="10" width="11" style="65" bestFit="1" customWidth="1"/>
    <col min="11" max="22" width="13" style="66" bestFit="1" customWidth="1"/>
    <col min="23" max="16384" width="8.85546875" style="3"/>
  </cols>
  <sheetData>
    <row r="1" spans="1:22" s="4" customFormat="1" ht="15" customHeight="1" x14ac:dyDescent="0.25">
      <c r="A1" s="9"/>
      <c r="B1" s="9"/>
      <c r="C1" s="9"/>
      <c r="D1" s="9"/>
      <c r="E1" s="9"/>
      <c r="F1" s="9"/>
      <c r="G1" s="9"/>
      <c r="H1" s="9"/>
      <c r="I1" s="63"/>
      <c r="J1" s="63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4" customFormat="1" ht="15" customHeight="1" x14ac:dyDescent="0.25">
      <c r="A2" s="9"/>
      <c r="B2" s="9"/>
      <c r="C2" s="9"/>
      <c r="D2" s="9"/>
      <c r="E2" s="9"/>
      <c r="F2" s="9"/>
      <c r="G2" s="9"/>
      <c r="H2" s="9"/>
      <c r="I2" s="63"/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4" customFormat="1" ht="15" customHeight="1" x14ac:dyDescent="0.25">
      <c r="A3" s="9"/>
      <c r="B3" s="9"/>
      <c r="C3" s="9"/>
      <c r="D3" s="9"/>
      <c r="E3" s="9"/>
      <c r="F3" s="9"/>
      <c r="G3" s="9"/>
      <c r="H3" s="9"/>
      <c r="I3" s="63"/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5" customHeight="1" x14ac:dyDescent="0.25">
      <c r="A4" s="9" t="s">
        <v>926</v>
      </c>
    </row>
    <row r="6" spans="1:22" ht="15" customHeight="1" x14ac:dyDescent="0.25">
      <c r="A6" s="9" t="s">
        <v>128</v>
      </c>
      <c r="K6" s="64" t="s">
        <v>279</v>
      </c>
      <c r="L6" s="64" t="s">
        <v>276</v>
      </c>
      <c r="M6" s="64" t="s">
        <v>278</v>
      </c>
      <c r="N6" s="64" t="s">
        <v>280</v>
      </c>
      <c r="O6" s="64" t="s">
        <v>273</v>
      </c>
      <c r="P6" s="64" t="s">
        <v>277</v>
      </c>
      <c r="Q6" s="64" t="s">
        <v>272</v>
      </c>
      <c r="R6" s="64" t="s">
        <v>274</v>
      </c>
      <c r="S6" s="64" t="s">
        <v>275</v>
      </c>
      <c r="T6" s="64" t="s">
        <v>271</v>
      </c>
      <c r="U6" s="64" t="s">
        <v>270</v>
      </c>
      <c r="V6" s="64" t="s">
        <v>269</v>
      </c>
    </row>
    <row r="7" spans="1:22" s="4" customFormat="1" ht="15" customHeight="1" x14ac:dyDescent="0.25">
      <c r="A7" s="9" t="s">
        <v>127</v>
      </c>
      <c r="B7" s="9"/>
      <c r="C7" s="9"/>
      <c r="D7" s="9"/>
      <c r="E7" s="9"/>
      <c r="F7" s="9"/>
      <c r="G7" s="9"/>
      <c r="H7" s="9"/>
      <c r="I7" s="63"/>
      <c r="J7" s="63"/>
      <c r="K7" s="64" t="s">
        <v>563</v>
      </c>
      <c r="L7" s="64" t="s">
        <v>564</v>
      </c>
      <c r="M7" s="64" t="s">
        <v>565</v>
      </c>
      <c r="N7" s="64" t="s">
        <v>566</v>
      </c>
      <c r="O7" s="64" t="s">
        <v>567</v>
      </c>
      <c r="P7" s="64" t="s">
        <v>568</v>
      </c>
      <c r="Q7" s="64" t="s">
        <v>569</v>
      </c>
      <c r="R7" s="64" t="s">
        <v>570</v>
      </c>
      <c r="S7" s="64" t="s">
        <v>571</v>
      </c>
      <c r="T7" s="64" t="s">
        <v>572</v>
      </c>
      <c r="U7" s="64" t="s">
        <v>573</v>
      </c>
      <c r="V7" s="64" t="s">
        <v>574</v>
      </c>
    </row>
    <row r="8" spans="1:22" s="4" customFormat="1" ht="15" customHeight="1" x14ac:dyDescent="0.25">
      <c r="A8" s="9" t="s">
        <v>63</v>
      </c>
      <c r="B8" s="9"/>
      <c r="C8" s="9"/>
      <c r="D8" s="9"/>
      <c r="E8" s="9"/>
      <c r="F8" s="9"/>
      <c r="G8" s="9"/>
      <c r="H8" s="9"/>
      <c r="I8" s="63"/>
      <c r="J8" s="63"/>
      <c r="K8" s="64"/>
      <c r="L8" s="64"/>
      <c r="M8" s="64"/>
      <c r="N8" s="64"/>
      <c r="O8" s="64"/>
      <c r="P8" s="64"/>
      <c r="Q8" s="64"/>
      <c r="R8" s="64"/>
      <c r="S8" s="64"/>
      <c r="T8" s="64">
        <v>1</v>
      </c>
      <c r="U8" s="64">
        <v>2</v>
      </c>
      <c r="V8" s="64">
        <v>3</v>
      </c>
    </row>
    <row r="9" spans="1:22" s="71" customFormat="1" ht="15" customHeight="1" x14ac:dyDescent="0.25">
      <c r="A9" s="67" t="s">
        <v>112</v>
      </c>
      <c r="B9" s="67"/>
      <c r="C9" s="67"/>
      <c r="D9" s="67"/>
      <c r="E9" s="67"/>
      <c r="F9" s="67"/>
      <c r="G9" s="67"/>
      <c r="H9" s="67"/>
      <c r="I9" s="68"/>
      <c r="J9" s="68"/>
      <c r="K9" s="69">
        <v>44748</v>
      </c>
      <c r="L9" s="69">
        <v>44749</v>
      </c>
      <c r="M9" s="69">
        <v>44751</v>
      </c>
      <c r="N9" s="69">
        <v>44751</v>
      </c>
      <c r="O9" s="69">
        <v>44752</v>
      </c>
      <c r="P9" s="69">
        <v>44752</v>
      </c>
      <c r="Q9" s="69">
        <v>44753</v>
      </c>
      <c r="R9" s="69">
        <v>44753</v>
      </c>
      <c r="S9" s="69">
        <v>44756</v>
      </c>
      <c r="T9" s="69">
        <v>44756</v>
      </c>
      <c r="U9" s="69">
        <v>44756</v>
      </c>
      <c r="V9" s="69">
        <v>44756</v>
      </c>
    </row>
    <row r="10" spans="1:22" s="71" customFormat="1" ht="15" customHeight="1" x14ac:dyDescent="0.25">
      <c r="A10" s="67"/>
      <c r="B10" s="67"/>
      <c r="C10" s="67"/>
      <c r="D10" s="67"/>
      <c r="E10" s="67"/>
      <c r="F10" s="67"/>
      <c r="G10" s="67"/>
      <c r="H10" s="67"/>
      <c r="I10" s="81" t="s">
        <v>126</v>
      </c>
      <c r="J10" s="81"/>
      <c r="K10" s="70" t="s">
        <v>130</v>
      </c>
      <c r="L10" s="70" t="s">
        <v>130</v>
      </c>
      <c r="M10" s="70" t="s">
        <v>130</v>
      </c>
      <c r="N10" s="70" t="s">
        <v>130</v>
      </c>
      <c r="O10" s="70" t="s">
        <v>130</v>
      </c>
      <c r="P10" s="70" t="s">
        <v>130</v>
      </c>
      <c r="Q10" s="70" t="s">
        <v>130</v>
      </c>
      <c r="R10" s="70" t="s">
        <v>130</v>
      </c>
      <c r="S10" s="70" t="s">
        <v>130</v>
      </c>
      <c r="T10" s="70" t="s">
        <v>130</v>
      </c>
      <c r="U10" s="70" t="s">
        <v>130</v>
      </c>
      <c r="V10" s="70" t="s">
        <v>130</v>
      </c>
    </row>
    <row r="11" spans="1:22" s="4" customFormat="1" ht="15" customHeight="1" x14ac:dyDescent="0.25">
      <c r="A11" s="9" t="s">
        <v>10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9" t="s">
        <v>11</v>
      </c>
      <c r="I11" s="63" t="s">
        <v>131</v>
      </c>
      <c r="J11" s="63" t="s">
        <v>129</v>
      </c>
      <c r="K11" s="64" t="s">
        <v>129</v>
      </c>
      <c r="L11" s="64" t="s">
        <v>129</v>
      </c>
      <c r="M11" s="64" t="s">
        <v>129</v>
      </c>
      <c r="N11" s="64" t="s">
        <v>129</v>
      </c>
      <c r="O11" s="64" t="s">
        <v>129</v>
      </c>
      <c r="P11" s="64" t="s">
        <v>129</v>
      </c>
      <c r="Q11" s="64" t="s">
        <v>129</v>
      </c>
      <c r="R11" s="64" t="s">
        <v>129</v>
      </c>
      <c r="S11" s="64" t="s">
        <v>129</v>
      </c>
      <c r="T11" s="64" t="s">
        <v>129</v>
      </c>
      <c r="U11" s="64" t="s">
        <v>129</v>
      </c>
      <c r="V11" s="64" t="s">
        <v>129</v>
      </c>
    </row>
    <row r="12" spans="1:22" s="4" customFormat="1" ht="15" customHeight="1" x14ac:dyDescent="0.25">
      <c r="A12" s="10" t="s">
        <v>29</v>
      </c>
      <c r="B12" s="10" t="s">
        <v>26</v>
      </c>
      <c r="C12" s="10" t="s">
        <v>584</v>
      </c>
      <c r="D12" s="10" t="s">
        <v>594</v>
      </c>
      <c r="E12" s="10" t="s">
        <v>627</v>
      </c>
      <c r="F12" s="10" t="s">
        <v>671</v>
      </c>
      <c r="G12" s="10"/>
      <c r="H12" s="10" t="s">
        <v>433</v>
      </c>
      <c r="I12" s="72">
        <v>1</v>
      </c>
      <c r="J12" s="72">
        <v>2</v>
      </c>
      <c r="K12" s="73"/>
      <c r="L12" s="73"/>
      <c r="M12" s="73">
        <v>1</v>
      </c>
      <c r="N12" s="73"/>
      <c r="O12" s="73"/>
      <c r="P12" s="73"/>
      <c r="Q12" s="73"/>
      <c r="R12" s="73"/>
      <c r="S12" s="73"/>
      <c r="T12" s="73"/>
      <c r="U12" s="73">
        <v>1</v>
      </c>
      <c r="V12" s="73"/>
    </row>
    <row r="13" spans="1:22" s="4" customFormat="1" ht="15" customHeight="1" x14ac:dyDescent="0.25">
      <c r="A13" s="10" t="s">
        <v>29</v>
      </c>
      <c r="B13" s="10" t="s">
        <v>26</v>
      </c>
      <c r="C13" s="10" t="s">
        <v>584</v>
      </c>
      <c r="D13" s="10" t="s">
        <v>594</v>
      </c>
      <c r="E13" s="10" t="s">
        <v>627</v>
      </c>
      <c r="F13" s="10" t="s">
        <v>671</v>
      </c>
      <c r="G13" s="10"/>
      <c r="H13" s="10" t="s">
        <v>432</v>
      </c>
      <c r="I13" s="72">
        <v>1</v>
      </c>
      <c r="J13" s="72">
        <v>3</v>
      </c>
      <c r="K13" s="73">
        <v>1</v>
      </c>
      <c r="L13" s="73"/>
      <c r="M13" s="73"/>
      <c r="N13" s="73">
        <v>1</v>
      </c>
      <c r="O13" s="73"/>
      <c r="P13" s="73">
        <v>1</v>
      </c>
      <c r="Q13" s="73"/>
      <c r="R13" s="73"/>
      <c r="S13" s="73"/>
      <c r="T13" s="73"/>
      <c r="U13" s="73"/>
      <c r="V13" s="73"/>
    </row>
    <row r="14" spans="1:22" s="4" customFormat="1" ht="15" customHeight="1" x14ac:dyDescent="0.25">
      <c r="A14" s="10" t="s">
        <v>29</v>
      </c>
      <c r="B14" s="10" t="s">
        <v>26</v>
      </c>
      <c r="C14" s="10" t="s">
        <v>584</v>
      </c>
      <c r="D14" s="10" t="s">
        <v>594</v>
      </c>
      <c r="E14" s="10" t="s">
        <v>627</v>
      </c>
      <c r="F14" s="10"/>
      <c r="G14" s="10"/>
      <c r="H14" s="10" t="s">
        <v>327</v>
      </c>
      <c r="I14" s="72"/>
      <c r="J14" s="72">
        <v>50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>
        <v>50</v>
      </c>
      <c r="V14" s="73"/>
    </row>
    <row r="15" spans="1:22" s="4" customFormat="1" ht="15" customHeight="1" x14ac:dyDescent="0.25">
      <c r="A15" s="10" t="s">
        <v>29</v>
      </c>
      <c r="B15" s="10" t="s">
        <v>26</v>
      </c>
      <c r="C15" s="10" t="s">
        <v>584</v>
      </c>
      <c r="D15" s="10" t="s">
        <v>594</v>
      </c>
      <c r="E15" s="10" t="s">
        <v>616</v>
      </c>
      <c r="F15" s="10" t="s">
        <v>680</v>
      </c>
      <c r="G15" s="10"/>
      <c r="H15" s="10" t="s">
        <v>715</v>
      </c>
      <c r="I15" s="72">
        <v>1</v>
      </c>
      <c r="J15" s="72">
        <v>13.043478260869565</v>
      </c>
      <c r="K15" s="73"/>
      <c r="L15" s="73"/>
      <c r="M15" s="73"/>
      <c r="N15" s="73"/>
      <c r="O15" s="73"/>
      <c r="P15" s="73"/>
      <c r="Q15" s="73">
        <v>13.043478260869565</v>
      </c>
      <c r="R15" s="73"/>
      <c r="S15" s="73"/>
      <c r="T15" s="73"/>
      <c r="U15" s="73"/>
      <c r="V15" s="73"/>
    </row>
    <row r="16" spans="1:22" s="4" customFormat="1" ht="15" customHeight="1" x14ac:dyDescent="0.25">
      <c r="A16" s="10" t="s">
        <v>29</v>
      </c>
      <c r="B16" s="10" t="s">
        <v>26</v>
      </c>
      <c r="C16" s="10" t="s">
        <v>584</v>
      </c>
      <c r="D16" s="10" t="s">
        <v>594</v>
      </c>
      <c r="E16" s="10" t="s">
        <v>616</v>
      </c>
      <c r="F16" s="10" t="s">
        <v>662</v>
      </c>
      <c r="G16" s="10"/>
      <c r="H16" s="10" t="s">
        <v>411</v>
      </c>
      <c r="I16" s="72">
        <v>1</v>
      </c>
      <c r="J16" s="72">
        <v>113.80952380952381</v>
      </c>
      <c r="K16" s="73">
        <v>16.666666666666668</v>
      </c>
      <c r="L16" s="73"/>
      <c r="M16" s="73"/>
      <c r="N16" s="73">
        <v>57.142857142857146</v>
      </c>
      <c r="O16" s="73"/>
      <c r="P16" s="73">
        <v>40</v>
      </c>
      <c r="Q16" s="73"/>
      <c r="R16" s="73"/>
      <c r="S16" s="73"/>
      <c r="T16" s="73"/>
      <c r="U16" s="73"/>
      <c r="V16" s="73"/>
    </row>
    <row r="17" spans="1:22" s="4" customFormat="1" ht="15" customHeight="1" x14ac:dyDescent="0.25">
      <c r="A17" s="10" t="s">
        <v>27</v>
      </c>
      <c r="B17" s="10" t="s">
        <v>26</v>
      </c>
      <c r="C17" s="10" t="s">
        <v>584</v>
      </c>
      <c r="D17" s="10" t="s">
        <v>610</v>
      </c>
      <c r="E17" s="10" t="s">
        <v>659</v>
      </c>
      <c r="F17" s="10"/>
      <c r="G17" s="10"/>
      <c r="H17" s="10" t="s">
        <v>306</v>
      </c>
      <c r="I17" s="72">
        <v>1</v>
      </c>
      <c r="J17" s="72">
        <v>50</v>
      </c>
      <c r="K17" s="73"/>
      <c r="L17" s="73"/>
      <c r="M17" s="73"/>
      <c r="N17" s="73"/>
      <c r="O17" s="73"/>
      <c r="P17" s="73"/>
      <c r="Q17" s="73"/>
      <c r="R17" s="73"/>
      <c r="S17" s="73"/>
      <c r="T17" s="73">
        <v>50</v>
      </c>
      <c r="U17" s="73"/>
      <c r="V17" s="73"/>
    </row>
    <row r="18" spans="1:22" s="4" customFormat="1" ht="15" customHeight="1" x14ac:dyDescent="0.25">
      <c r="A18" s="10" t="s">
        <v>27</v>
      </c>
      <c r="B18" s="10" t="s">
        <v>26</v>
      </c>
      <c r="C18" s="10" t="s">
        <v>584</v>
      </c>
      <c r="D18" s="10" t="s">
        <v>595</v>
      </c>
      <c r="E18" s="10" t="s">
        <v>617</v>
      </c>
      <c r="F18" s="10" t="s">
        <v>663</v>
      </c>
      <c r="G18" s="10"/>
      <c r="H18" s="10" t="s">
        <v>330</v>
      </c>
      <c r="I18" s="72">
        <v>1</v>
      </c>
      <c r="J18" s="72">
        <v>560</v>
      </c>
      <c r="K18" s="73">
        <v>33.333333333333336</v>
      </c>
      <c r="L18" s="73">
        <v>80</v>
      </c>
      <c r="M18" s="73"/>
      <c r="N18" s="73"/>
      <c r="O18" s="73">
        <v>33.333333333333336</v>
      </c>
      <c r="P18" s="73">
        <v>80</v>
      </c>
      <c r="Q18" s="73"/>
      <c r="R18" s="73">
        <v>100</v>
      </c>
      <c r="S18" s="73">
        <v>33.333333333333336</v>
      </c>
      <c r="T18" s="73">
        <v>100</v>
      </c>
      <c r="U18" s="73">
        <v>100</v>
      </c>
      <c r="V18" s="73"/>
    </row>
    <row r="19" spans="1:22" s="4" customFormat="1" ht="15" customHeight="1" x14ac:dyDescent="0.25">
      <c r="A19" s="10" t="s">
        <v>27</v>
      </c>
      <c r="B19" s="10" t="s">
        <v>26</v>
      </c>
      <c r="C19" s="10" t="s">
        <v>584</v>
      </c>
      <c r="D19" s="10" t="s">
        <v>595</v>
      </c>
      <c r="E19" s="10" t="s">
        <v>617</v>
      </c>
      <c r="F19" s="10" t="s">
        <v>663</v>
      </c>
      <c r="G19" s="10"/>
      <c r="H19" s="10" t="s">
        <v>334</v>
      </c>
      <c r="I19" s="72">
        <v>1</v>
      </c>
      <c r="J19" s="72">
        <v>1083.3333333333335</v>
      </c>
      <c r="K19" s="73">
        <v>466.66666666666669</v>
      </c>
      <c r="L19" s="73"/>
      <c r="M19" s="73"/>
      <c r="N19" s="73"/>
      <c r="O19" s="73"/>
      <c r="P19" s="73"/>
      <c r="Q19" s="73"/>
      <c r="R19" s="73">
        <v>33.333333333333336</v>
      </c>
      <c r="S19" s="73">
        <v>33.333333333333336</v>
      </c>
      <c r="T19" s="73">
        <v>50</v>
      </c>
      <c r="U19" s="73">
        <v>250</v>
      </c>
      <c r="V19" s="73">
        <v>250</v>
      </c>
    </row>
    <row r="20" spans="1:22" s="4" customFormat="1" ht="15" customHeight="1" x14ac:dyDescent="0.25">
      <c r="A20" s="10" t="s">
        <v>27</v>
      </c>
      <c r="B20" s="10" t="s">
        <v>26</v>
      </c>
      <c r="C20" s="10" t="s">
        <v>584</v>
      </c>
      <c r="D20" s="10" t="s">
        <v>595</v>
      </c>
      <c r="E20" s="10" t="s">
        <v>617</v>
      </c>
      <c r="F20" s="10" t="s">
        <v>663</v>
      </c>
      <c r="G20" s="10"/>
      <c r="H20" s="10" t="s">
        <v>331</v>
      </c>
      <c r="I20" s="72">
        <v>1</v>
      </c>
      <c r="J20" s="72">
        <v>3553.3333333333335</v>
      </c>
      <c r="K20" s="73"/>
      <c r="L20" s="73">
        <v>20</v>
      </c>
      <c r="M20" s="73"/>
      <c r="N20" s="73"/>
      <c r="O20" s="73"/>
      <c r="P20" s="73"/>
      <c r="Q20" s="73"/>
      <c r="R20" s="73">
        <v>2166.666666666667</v>
      </c>
      <c r="S20" s="73">
        <v>66.666666666666671</v>
      </c>
      <c r="T20" s="73">
        <v>150</v>
      </c>
      <c r="U20" s="73">
        <v>500</v>
      </c>
      <c r="V20" s="73">
        <v>650</v>
      </c>
    </row>
    <row r="21" spans="1:22" s="4" customFormat="1" ht="15" customHeight="1" x14ac:dyDescent="0.25">
      <c r="A21" s="10" t="s">
        <v>27</v>
      </c>
      <c r="B21" s="10" t="s">
        <v>26</v>
      </c>
      <c r="C21" s="10" t="s">
        <v>584</v>
      </c>
      <c r="D21" s="10" t="s">
        <v>595</v>
      </c>
      <c r="E21" s="10" t="s">
        <v>617</v>
      </c>
      <c r="F21" s="10" t="s">
        <v>663</v>
      </c>
      <c r="G21" s="10"/>
      <c r="H21" s="10" t="s">
        <v>384</v>
      </c>
      <c r="I21" s="72">
        <v>1</v>
      </c>
      <c r="J21" s="72">
        <v>200.00000000000003</v>
      </c>
      <c r="K21" s="73"/>
      <c r="L21" s="73"/>
      <c r="M21" s="73"/>
      <c r="N21" s="73"/>
      <c r="O21" s="73">
        <v>166.66666666666669</v>
      </c>
      <c r="P21" s="73"/>
      <c r="Q21" s="73"/>
      <c r="R21" s="73">
        <v>33.333333333333336</v>
      </c>
      <c r="S21" s="73"/>
      <c r="T21" s="73"/>
      <c r="U21" s="73"/>
      <c r="V21" s="73"/>
    </row>
    <row r="22" spans="1:22" s="4" customFormat="1" ht="15" customHeight="1" x14ac:dyDescent="0.25">
      <c r="A22" s="10" t="s">
        <v>27</v>
      </c>
      <c r="B22" s="10" t="s">
        <v>26</v>
      </c>
      <c r="C22" s="10" t="s">
        <v>584</v>
      </c>
      <c r="D22" s="10" t="s">
        <v>595</v>
      </c>
      <c r="E22" s="10" t="s">
        <v>617</v>
      </c>
      <c r="F22" s="10" t="s">
        <v>663</v>
      </c>
      <c r="G22" s="10"/>
      <c r="H22" s="10" t="s">
        <v>426</v>
      </c>
      <c r="I22" s="72">
        <v>1</v>
      </c>
      <c r="J22" s="72">
        <v>200</v>
      </c>
      <c r="K22" s="73"/>
      <c r="L22" s="73"/>
      <c r="M22" s="73"/>
      <c r="N22" s="73">
        <v>200</v>
      </c>
      <c r="O22" s="73"/>
      <c r="P22" s="73"/>
      <c r="Q22" s="73"/>
      <c r="R22" s="73"/>
      <c r="S22" s="73"/>
      <c r="T22" s="73"/>
      <c r="U22" s="73"/>
      <c r="V22" s="73"/>
    </row>
    <row r="23" spans="1:22" s="4" customFormat="1" ht="15" customHeight="1" x14ac:dyDescent="0.25">
      <c r="A23" s="10" t="s">
        <v>27</v>
      </c>
      <c r="B23" s="10" t="s">
        <v>26</v>
      </c>
      <c r="C23" s="10" t="s">
        <v>584</v>
      </c>
      <c r="D23" s="10" t="s">
        <v>595</v>
      </c>
      <c r="E23" s="10" t="s">
        <v>617</v>
      </c>
      <c r="F23" s="10" t="s">
        <v>663</v>
      </c>
      <c r="G23" s="10"/>
      <c r="H23" s="10" t="s">
        <v>337</v>
      </c>
      <c r="I23" s="72">
        <v>1</v>
      </c>
      <c r="J23" s="72">
        <v>283.33333333333337</v>
      </c>
      <c r="K23" s="73"/>
      <c r="L23" s="73"/>
      <c r="M23" s="73"/>
      <c r="N23" s="73"/>
      <c r="O23" s="73">
        <v>133.33333333333334</v>
      </c>
      <c r="P23" s="73"/>
      <c r="Q23" s="73"/>
      <c r="R23" s="73">
        <v>100</v>
      </c>
      <c r="S23" s="73"/>
      <c r="T23" s="73"/>
      <c r="U23" s="73">
        <v>50</v>
      </c>
      <c r="V23" s="73"/>
    </row>
    <row r="24" spans="1:22" s="4" customFormat="1" ht="15" customHeight="1" x14ac:dyDescent="0.25">
      <c r="A24" s="10" t="s">
        <v>27</v>
      </c>
      <c r="B24" s="10" t="s">
        <v>26</v>
      </c>
      <c r="C24" s="10" t="s">
        <v>584</v>
      </c>
      <c r="D24" s="10" t="s">
        <v>595</v>
      </c>
      <c r="E24" s="10" t="s">
        <v>617</v>
      </c>
      <c r="F24" s="10" t="s">
        <v>663</v>
      </c>
      <c r="G24" s="10"/>
      <c r="H24" s="10" t="s">
        <v>328</v>
      </c>
      <c r="I24" s="72">
        <v>1</v>
      </c>
      <c r="J24" s="72">
        <v>1043.3333333333335</v>
      </c>
      <c r="K24" s="73"/>
      <c r="L24" s="73"/>
      <c r="M24" s="73"/>
      <c r="N24" s="73"/>
      <c r="O24" s="73">
        <v>366.66666666666669</v>
      </c>
      <c r="P24" s="73">
        <v>60</v>
      </c>
      <c r="Q24" s="73"/>
      <c r="R24" s="73">
        <v>133.33333333333334</v>
      </c>
      <c r="S24" s="73">
        <v>33.333333333333336</v>
      </c>
      <c r="T24" s="73">
        <v>150</v>
      </c>
      <c r="U24" s="73">
        <v>300</v>
      </c>
      <c r="V24" s="73"/>
    </row>
    <row r="25" spans="1:22" s="4" customFormat="1" ht="15" customHeight="1" x14ac:dyDescent="0.25">
      <c r="A25" s="10" t="s">
        <v>27</v>
      </c>
      <c r="B25" s="10" t="s">
        <v>26</v>
      </c>
      <c r="C25" s="10" t="s">
        <v>584</v>
      </c>
      <c r="D25" s="10" t="s">
        <v>595</v>
      </c>
      <c r="E25" s="10" t="s">
        <v>617</v>
      </c>
      <c r="F25" s="10" t="s">
        <v>663</v>
      </c>
      <c r="G25" s="10"/>
      <c r="H25" s="10" t="s">
        <v>329</v>
      </c>
      <c r="I25" s="72"/>
      <c r="J25" s="72">
        <v>6920.4761904761908</v>
      </c>
      <c r="K25" s="73">
        <v>700</v>
      </c>
      <c r="L25" s="73">
        <v>40</v>
      </c>
      <c r="M25" s="73">
        <v>216.66666666666669</v>
      </c>
      <c r="N25" s="73">
        <v>257.14285714285717</v>
      </c>
      <c r="O25" s="73">
        <v>1833.3333333333335</v>
      </c>
      <c r="P25" s="73">
        <v>540</v>
      </c>
      <c r="Q25" s="73"/>
      <c r="R25" s="73">
        <v>1933.3333333333335</v>
      </c>
      <c r="S25" s="73"/>
      <c r="T25" s="73">
        <v>300</v>
      </c>
      <c r="U25" s="73">
        <v>550</v>
      </c>
      <c r="V25" s="73">
        <v>550</v>
      </c>
    </row>
    <row r="26" spans="1:22" s="4" customFormat="1" ht="15" customHeight="1" x14ac:dyDescent="0.25">
      <c r="A26" s="10" t="s">
        <v>27</v>
      </c>
      <c r="B26" s="10" t="s">
        <v>26</v>
      </c>
      <c r="C26" s="10" t="s">
        <v>584</v>
      </c>
      <c r="D26" s="10" t="s">
        <v>595</v>
      </c>
      <c r="E26" s="10" t="s">
        <v>617</v>
      </c>
      <c r="F26" s="10" t="s">
        <v>663</v>
      </c>
      <c r="G26" s="10"/>
      <c r="H26" s="10" t="s">
        <v>385</v>
      </c>
      <c r="I26" s="72">
        <v>1</v>
      </c>
      <c r="J26" s="72">
        <v>1066.6666666666667</v>
      </c>
      <c r="K26" s="73"/>
      <c r="L26" s="73"/>
      <c r="M26" s="73"/>
      <c r="N26" s="73"/>
      <c r="O26" s="73"/>
      <c r="P26" s="73"/>
      <c r="Q26" s="73"/>
      <c r="R26" s="73">
        <v>733.33333333333337</v>
      </c>
      <c r="S26" s="73">
        <v>333.33333333333337</v>
      </c>
      <c r="T26" s="73"/>
      <c r="U26" s="73"/>
      <c r="V26" s="73"/>
    </row>
    <row r="27" spans="1:22" s="4" customFormat="1" ht="15" customHeight="1" x14ac:dyDescent="0.25">
      <c r="A27" s="10" t="s">
        <v>27</v>
      </c>
      <c r="B27" s="10" t="s">
        <v>26</v>
      </c>
      <c r="C27" s="10" t="s">
        <v>584</v>
      </c>
      <c r="D27" s="10" t="s">
        <v>595</v>
      </c>
      <c r="E27" s="10" t="s">
        <v>617</v>
      </c>
      <c r="F27" s="10" t="s">
        <v>663</v>
      </c>
      <c r="G27" s="10"/>
      <c r="H27" s="10" t="s">
        <v>365</v>
      </c>
      <c r="I27" s="72">
        <v>1</v>
      </c>
      <c r="J27" s="72">
        <v>1058.695652173913</v>
      </c>
      <c r="K27" s="73"/>
      <c r="L27" s="73">
        <v>40</v>
      </c>
      <c r="M27" s="73">
        <v>216.66666666666669</v>
      </c>
      <c r="N27" s="73"/>
      <c r="O27" s="73">
        <v>500.00000000000006</v>
      </c>
      <c r="P27" s="73">
        <v>60</v>
      </c>
      <c r="Q27" s="73">
        <v>8.695652173913043</v>
      </c>
      <c r="R27" s="73">
        <v>233.33333333333334</v>
      </c>
      <c r="S27" s="73"/>
      <c r="T27" s="73"/>
      <c r="U27" s="73"/>
      <c r="V27" s="73"/>
    </row>
    <row r="28" spans="1:22" s="4" customFormat="1" ht="15" customHeight="1" x14ac:dyDescent="0.25">
      <c r="A28" s="10" t="s">
        <v>27</v>
      </c>
      <c r="B28" s="10" t="s">
        <v>26</v>
      </c>
      <c r="C28" s="10" t="s">
        <v>584</v>
      </c>
      <c r="D28" s="10" t="s">
        <v>595</v>
      </c>
      <c r="E28" s="10" t="s">
        <v>617</v>
      </c>
      <c r="F28" s="10" t="s">
        <v>663</v>
      </c>
      <c r="G28" s="10"/>
      <c r="H28" s="10" t="s">
        <v>390</v>
      </c>
      <c r="I28" s="72">
        <v>1</v>
      </c>
      <c r="J28" s="72">
        <v>3170.0000000000005</v>
      </c>
      <c r="K28" s="73">
        <v>16.666666666666668</v>
      </c>
      <c r="L28" s="73">
        <v>320</v>
      </c>
      <c r="M28" s="73"/>
      <c r="N28" s="73"/>
      <c r="O28" s="73">
        <v>1000.0000000000001</v>
      </c>
      <c r="P28" s="73"/>
      <c r="Q28" s="73"/>
      <c r="R28" s="73">
        <v>1400</v>
      </c>
      <c r="S28" s="73">
        <v>433.33333333333337</v>
      </c>
      <c r="T28" s="73"/>
      <c r="U28" s="73"/>
      <c r="V28" s="73"/>
    </row>
    <row r="29" spans="1:22" s="4" customFormat="1" ht="15" customHeight="1" x14ac:dyDescent="0.25">
      <c r="A29" s="10" t="s">
        <v>27</v>
      </c>
      <c r="B29" s="10" t="s">
        <v>26</v>
      </c>
      <c r="C29" s="10" t="s">
        <v>584</v>
      </c>
      <c r="D29" s="10" t="s">
        <v>595</v>
      </c>
      <c r="E29" s="10" t="s">
        <v>617</v>
      </c>
      <c r="F29" s="10" t="s">
        <v>663</v>
      </c>
      <c r="G29" s="10"/>
      <c r="H29" s="10" t="s">
        <v>391</v>
      </c>
      <c r="I29" s="72">
        <v>1</v>
      </c>
      <c r="J29" s="72">
        <v>336.66666666666669</v>
      </c>
      <c r="K29" s="73">
        <v>250.00000000000003</v>
      </c>
      <c r="L29" s="73"/>
      <c r="M29" s="73"/>
      <c r="N29" s="73"/>
      <c r="O29" s="73">
        <v>33.333333333333336</v>
      </c>
      <c r="P29" s="73">
        <v>20</v>
      </c>
      <c r="Q29" s="73"/>
      <c r="R29" s="73">
        <v>33.333333333333336</v>
      </c>
      <c r="S29" s="73"/>
      <c r="T29" s="73"/>
      <c r="U29" s="73"/>
      <c r="V29" s="73"/>
    </row>
    <row r="30" spans="1:22" s="4" customFormat="1" ht="15" customHeight="1" x14ac:dyDescent="0.25">
      <c r="A30" s="10" t="s">
        <v>27</v>
      </c>
      <c r="B30" s="10" t="s">
        <v>26</v>
      </c>
      <c r="C30" s="10" t="s">
        <v>584</v>
      </c>
      <c r="D30" s="10" t="s">
        <v>595</v>
      </c>
      <c r="E30" s="10" t="s">
        <v>617</v>
      </c>
      <c r="F30" s="10" t="s">
        <v>664</v>
      </c>
      <c r="G30" s="10"/>
      <c r="H30" s="10" t="s">
        <v>332</v>
      </c>
      <c r="I30" s="72">
        <v>1</v>
      </c>
      <c r="J30" s="72">
        <v>2263.3333333333335</v>
      </c>
      <c r="K30" s="73">
        <v>16.666666666666668</v>
      </c>
      <c r="L30" s="73">
        <v>240</v>
      </c>
      <c r="M30" s="73"/>
      <c r="N30" s="73"/>
      <c r="O30" s="73">
        <v>133.33333333333334</v>
      </c>
      <c r="P30" s="73">
        <v>40</v>
      </c>
      <c r="Q30" s="73"/>
      <c r="R30" s="73">
        <v>500.00000000000006</v>
      </c>
      <c r="S30" s="73">
        <v>1033.3333333333335</v>
      </c>
      <c r="T30" s="73">
        <v>100</v>
      </c>
      <c r="U30" s="73"/>
      <c r="V30" s="73">
        <v>200</v>
      </c>
    </row>
    <row r="31" spans="1:22" s="4" customFormat="1" ht="15" customHeight="1" x14ac:dyDescent="0.25">
      <c r="A31" s="10" t="s">
        <v>27</v>
      </c>
      <c r="B31" s="10" t="s">
        <v>26</v>
      </c>
      <c r="C31" s="10" t="s">
        <v>584</v>
      </c>
      <c r="D31" s="10" t="s">
        <v>595</v>
      </c>
      <c r="E31" s="10" t="s">
        <v>617</v>
      </c>
      <c r="F31" s="10" t="s">
        <v>664</v>
      </c>
      <c r="G31" s="10"/>
      <c r="H31" s="10" t="s">
        <v>333</v>
      </c>
      <c r="I31" s="72"/>
      <c r="J31" s="72">
        <v>1680</v>
      </c>
      <c r="K31" s="73"/>
      <c r="L31" s="73">
        <v>60</v>
      </c>
      <c r="M31" s="73"/>
      <c r="N31" s="73"/>
      <c r="O31" s="73">
        <v>233.33333333333334</v>
      </c>
      <c r="P31" s="73">
        <v>20</v>
      </c>
      <c r="Q31" s="73"/>
      <c r="R31" s="73">
        <v>333.33333333333337</v>
      </c>
      <c r="S31" s="73">
        <v>233.33333333333334</v>
      </c>
      <c r="T31" s="73">
        <v>500</v>
      </c>
      <c r="U31" s="73">
        <v>50</v>
      </c>
      <c r="V31" s="73">
        <v>250</v>
      </c>
    </row>
    <row r="32" spans="1:22" s="4" customFormat="1" ht="15" customHeight="1" x14ac:dyDescent="0.25">
      <c r="A32" s="10" t="s">
        <v>27</v>
      </c>
      <c r="B32" s="10" t="s">
        <v>26</v>
      </c>
      <c r="C32" s="10" t="s">
        <v>584</v>
      </c>
      <c r="D32" s="10" t="s">
        <v>595</v>
      </c>
      <c r="E32" s="10" t="s">
        <v>617</v>
      </c>
      <c r="F32" s="10" t="s">
        <v>676</v>
      </c>
      <c r="G32" s="10"/>
      <c r="H32" s="10" t="s">
        <v>338</v>
      </c>
      <c r="I32" s="72">
        <v>1</v>
      </c>
      <c r="J32" s="72">
        <v>128.57142857142856</v>
      </c>
      <c r="K32" s="73"/>
      <c r="L32" s="73"/>
      <c r="M32" s="73">
        <v>50</v>
      </c>
      <c r="N32" s="73">
        <v>28.571428571428573</v>
      </c>
      <c r="O32" s="73"/>
      <c r="P32" s="73"/>
      <c r="Q32" s="73"/>
      <c r="R32" s="73"/>
      <c r="S32" s="73"/>
      <c r="T32" s="73"/>
      <c r="U32" s="73"/>
      <c r="V32" s="73">
        <v>50</v>
      </c>
    </row>
    <row r="33" spans="1:22" s="4" customFormat="1" ht="15" customHeight="1" x14ac:dyDescent="0.25">
      <c r="A33" s="10" t="s">
        <v>27</v>
      </c>
      <c r="B33" s="10" t="s">
        <v>26</v>
      </c>
      <c r="C33" s="10" t="s">
        <v>584</v>
      </c>
      <c r="D33" s="10" t="s">
        <v>595</v>
      </c>
      <c r="E33" s="10" t="s">
        <v>617</v>
      </c>
      <c r="F33" s="10" t="s">
        <v>676</v>
      </c>
      <c r="G33" s="10"/>
      <c r="H33" s="10" t="s">
        <v>427</v>
      </c>
      <c r="I33" s="72">
        <v>1</v>
      </c>
      <c r="J33" s="72">
        <v>28.571428571428573</v>
      </c>
      <c r="K33" s="73"/>
      <c r="L33" s="73"/>
      <c r="M33" s="73"/>
      <c r="N33" s="73">
        <v>28.571428571428573</v>
      </c>
      <c r="O33" s="73"/>
      <c r="P33" s="73"/>
      <c r="Q33" s="73"/>
      <c r="R33" s="73"/>
      <c r="S33" s="73"/>
      <c r="T33" s="73"/>
      <c r="U33" s="73"/>
      <c r="V33" s="73"/>
    </row>
    <row r="34" spans="1:22" s="4" customFormat="1" ht="15" customHeight="1" x14ac:dyDescent="0.25">
      <c r="A34" s="10" t="s">
        <v>27</v>
      </c>
      <c r="B34" s="10" t="s">
        <v>26</v>
      </c>
      <c r="C34" s="10" t="s">
        <v>584</v>
      </c>
      <c r="D34" s="10" t="s">
        <v>595</v>
      </c>
      <c r="E34" s="10" t="s">
        <v>617</v>
      </c>
      <c r="F34" s="10"/>
      <c r="G34" s="10"/>
      <c r="H34" s="10" t="s">
        <v>335</v>
      </c>
      <c r="I34" s="72"/>
      <c r="J34" s="72">
        <v>383.33333333333337</v>
      </c>
      <c r="K34" s="73"/>
      <c r="L34" s="73"/>
      <c r="M34" s="73">
        <v>166.66666666666669</v>
      </c>
      <c r="N34" s="73"/>
      <c r="O34" s="73"/>
      <c r="P34" s="73"/>
      <c r="Q34" s="73"/>
      <c r="R34" s="73">
        <v>66.666666666666671</v>
      </c>
      <c r="S34" s="73"/>
      <c r="T34" s="73"/>
      <c r="U34" s="73">
        <v>150</v>
      </c>
      <c r="V34" s="73"/>
    </row>
    <row r="35" spans="1:22" s="4" customFormat="1" ht="15" customHeight="1" x14ac:dyDescent="0.25">
      <c r="A35" s="10" t="s">
        <v>27</v>
      </c>
      <c r="B35" s="10" t="s">
        <v>26</v>
      </c>
      <c r="C35" s="10" t="s">
        <v>584</v>
      </c>
      <c r="D35" s="10"/>
      <c r="E35" s="10" t="s">
        <v>648</v>
      </c>
      <c r="F35" s="10"/>
      <c r="G35" s="10"/>
      <c r="H35" s="10" t="s">
        <v>389</v>
      </c>
      <c r="I35" s="72">
        <v>1</v>
      </c>
      <c r="J35" s="72">
        <v>123.33333333333334</v>
      </c>
      <c r="K35" s="73"/>
      <c r="L35" s="73"/>
      <c r="M35" s="73">
        <v>16.666666666666668</v>
      </c>
      <c r="N35" s="73"/>
      <c r="O35" s="73">
        <v>66.666666666666671</v>
      </c>
      <c r="P35" s="73">
        <v>40</v>
      </c>
      <c r="Q35" s="73"/>
      <c r="R35" s="73"/>
      <c r="S35" s="73"/>
      <c r="T35" s="73"/>
      <c r="U35" s="73"/>
      <c r="V35" s="73"/>
    </row>
    <row r="36" spans="1:22" s="4" customFormat="1" ht="15" customHeight="1" x14ac:dyDescent="0.25">
      <c r="A36" s="10" t="s">
        <v>27</v>
      </c>
      <c r="B36" s="10" t="s">
        <v>26</v>
      </c>
      <c r="C36" s="10"/>
      <c r="D36" s="10"/>
      <c r="E36" s="10" t="s">
        <v>618</v>
      </c>
      <c r="F36" s="10"/>
      <c r="G36" s="10"/>
      <c r="H36" s="10" t="s">
        <v>336</v>
      </c>
      <c r="I36" s="72">
        <v>1</v>
      </c>
      <c r="J36" s="72">
        <v>286.66666666666669</v>
      </c>
      <c r="K36" s="73">
        <v>16.666666666666668</v>
      </c>
      <c r="L36" s="73">
        <v>20</v>
      </c>
      <c r="M36" s="73"/>
      <c r="N36" s="73"/>
      <c r="O36" s="73"/>
      <c r="P36" s="73"/>
      <c r="Q36" s="73"/>
      <c r="R36" s="73"/>
      <c r="S36" s="73"/>
      <c r="T36" s="73">
        <v>150</v>
      </c>
      <c r="U36" s="73">
        <v>100</v>
      </c>
      <c r="V36" s="73"/>
    </row>
    <row r="37" spans="1:22" s="4" customFormat="1" ht="15" customHeight="1" x14ac:dyDescent="0.25">
      <c r="A37" s="10" t="s">
        <v>74</v>
      </c>
      <c r="B37" s="10" t="s">
        <v>579</v>
      </c>
      <c r="C37" s="10"/>
      <c r="D37" s="10"/>
      <c r="E37" s="10"/>
      <c r="F37" s="10"/>
      <c r="G37" s="10"/>
      <c r="H37" s="10" t="s">
        <v>375</v>
      </c>
      <c r="I37" s="72">
        <v>1</v>
      </c>
      <c r="J37" s="72">
        <v>53.333333333333336</v>
      </c>
      <c r="K37" s="73"/>
      <c r="L37" s="73"/>
      <c r="M37" s="73"/>
      <c r="N37" s="73"/>
      <c r="O37" s="73"/>
      <c r="P37" s="73">
        <v>20</v>
      </c>
      <c r="Q37" s="73"/>
      <c r="R37" s="73"/>
      <c r="S37" s="73">
        <v>33.333333333333336</v>
      </c>
      <c r="T37" s="73"/>
      <c r="U37" s="73"/>
      <c r="V37" s="73"/>
    </row>
    <row r="38" spans="1:22" s="4" customFormat="1" ht="15" customHeight="1" x14ac:dyDescent="0.25">
      <c r="A38" s="10" t="s">
        <v>110</v>
      </c>
      <c r="B38" s="10" t="s">
        <v>13</v>
      </c>
      <c r="C38" s="10" t="s">
        <v>582</v>
      </c>
      <c r="D38" s="10" t="s">
        <v>592</v>
      </c>
      <c r="E38" s="10" t="s">
        <v>614</v>
      </c>
      <c r="F38" s="10"/>
      <c r="G38" s="10"/>
      <c r="H38" s="10" t="s">
        <v>297</v>
      </c>
      <c r="I38" s="72">
        <v>1</v>
      </c>
      <c r="J38" s="72">
        <v>1010.3105590062112</v>
      </c>
      <c r="K38" s="73">
        <v>33.333333333333336</v>
      </c>
      <c r="L38" s="73">
        <v>140</v>
      </c>
      <c r="M38" s="73">
        <v>150</v>
      </c>
      <c r="N38" s="73">
        <v>28.571428571428573</v>
      </c>
      <c r="O38" s="73"/>
      <c r="P38" s="73">
        <v>320</v>
      </c>
      <c r="Q38" s="73">
        <v>21.739130434782609</v>
      </c>
      <c r="R38" s="73">
        <v>166.66666666666669</v>
      </c>
      <c r="S38" s="73"/>
      <c r="T38" s="73">
        <v>100</v>
      </c>
      <c r="U38" s="73"/>
      <c r="V38" s="73">
        <v>50</v>
      </c>
    </row>
    <row r="39" spans="1:22" s="4" customFormat="1" ht="15" customHeight="1" x14ac:dyDescent="0.25">
      <c r="A39" s="10" t="s">
        <v>110</v>
      </c>
      <c r="B39" s="10" t="s">
        <v>13</v>
      </c>
      <c r="C39" s="10" t="s">
        <v>582</v>
      </c>
      <c r="D39" s="10" t="s">
        <v>592</v>
      </c>
      <c r="E39" s="10"/>
      <c r="F39" s="10"/>
      <c r="G39" s="10"/>
      <c r="H39" s="10" t="s">
        <v>299</v>
      </c>
      <c r="I39" s="72"/>
      <c r="J39" s="72">
        <v>678.63354037267084</v>
      </c>
      <c r="K39" s="73">
        <v>66.666666666666671</v>
      </c>
      <c r="L39" s="73">
        <v>120</v>
      </c>
      <c r="M39" s="73"/>
      <c r="N39" s="73">
        <v>14.285714285714286</v>
      </c>
      <c r="O39" s="73">
        <v>166.66666666666669</v>
      </c>
      <c r="P39" s="73">
        <v>140</v>
      </c>
      <c r="Q39" s="73">
        <v>4.3478260869565215</v>
      </c>
      <c r="R39" s="73">
        <v>66.666666666666671</v>
      </c>
      <c r="S39" s="73"/>
      <c r="T39" s="73"/>
      <c r="U39" s="73">
        <v>100</v>
      </c>
      <c r="V39" s="73"/>
    </row>
    <row r="40" spans="1:22" s="4" customFormat="1" ht="15" customHeight="1" x14ac:dyDescent="0.25">
      <c r="A40" s="10" t="s">
        <v>110</v>
      </c>
      <c r="B40" s="10" t="s">
        <v>13</v>
      </c>
      <c r="C40" s="10" t="s">
        <v>582</v>
      </c>
      <c r="D40" s="10" t="s">
        <v>603</v>
      </c>
      <c r="E40" s="10" t="s">
        <v>655</v>
      </c>
      <c r="F40" s="10"/>
      <c r="G40" s="10"/>
      <c r="H40" s="10" t="s">
        <v>357</v>
      </c>
      <c r="I40" s="72">
        <v>1</v>
      </c>
      <c r="J40" s="72">
        <v>46.376811594202898</v>
      </c>
      <c r="K40" s="73"/>
      <c r="L40" s="73"/>
      <c r="M40" s="73"/>
      <c r="N40" s="73"/>
      <c r="O40" s="73"/>
      <c r="P40" s="73"/>
      <c r="Q40" s="73">
        <v>13.043478260869565</v>
      </c>
      <c r="R40" s="73">
        <v>33.333333333333336</v>
      </c>
      <c r="S40" s="73"/>
      <c r="T40" s="73"/>
      <c r="U40" s="73"/>
      <c r="V40" s="73"/>
    </row>
    <row r="41" spans="1:22" s="4" customFormat="1" ht="15" customHeight="1" x14ac:dyDescent="0.25">
      <c r="A41" s="10" t="s">
        <v>110</v>
      </c>
      <c r="B41" s="10" t="s">
        <v>13</v>
      </c>
      <c r="C41" s="10" t="s">
        <v>582</v>
      </c>
      <c r="D41" s="10" t="s">
        <v>603</v>
      </c>
      <c r="E41" s="10" t="s">
        <v>635</v>
      </c>
      <c r="F41" s="10"/>
      <c r="G41" s="10"/>
      <c r="H41" s="10" t="s">
        <v>296</v>
      </c>
      <c r="I41" s="72">
        <v>1</v>
      </c>
      <c r="J41" s="72">
        <v>520</v>
      </c>
      <c r="K41" s="73"/>
      <c r="L41" s="73">
        <v>20</v>
      </c>
      <c r="M41" s="73"/>
      <c r="N41" s="73"/>
      <c r="O41" s="73"/>
      <c r="P41" s="73"/>
      <c r="Q41" s="73"/>
      <c r="R41" s="73"/>
      <c r="S41" s="73"/>
      <c r="T41" s="73">
        <v>200</v>
      </c>
      <c r="U41" s="73">
        <v>50</v>
      </c>
      <c r="V41" s="73">
        <v>250</v>
      </c>
    </row>
    <row r="42" spans="1:22" ht="15" customHeight="1" x14ac:dyDescent="0.25">
      <c r="A42" s="10" t="s">
        <v>110</v>
      </c>
      <c r="B42" s="10" t="s">
        <v>13</v>
      </c>
      <c r="C42" s="10" t="s">
        <v>582</v>
      </c>
      <c r="D42" s="10" t="s">
        <v>603</v>
      </c>
      <c r="E42" s="10" t="s">
        <v>652</v>
      </c>
      <c r="H42" s="10" t="s">
        <v>295</v>
      </c>
      <c r="I42" s="72">
        <v>1</v>
      </c>
      <c r="J42" s="72">
        <v>70</v>
      </c>
      <c r="K42" s="73"/>
      <c r="L42" s="73"/>
      <c r="M42" s="73"/>
      <c r="N42" s="73"/>
      <c r="O42" s="73"/>
      <c r="P42" s="73">
        <v>20</v>
      </c>
      <c r="Q42" s="73"/>
      <c r="R42" s="73"/>
      <c r="S42" s="73"/>
      <c r="T42" s="73">
        <v>50</v>
      </c>
      <c r="U42" s="73"/>
      <c r="V42" s="73"/>
    </row>
    <row r="43" spans="1:22" ht="15" customHeight="1" x14ac:dyDescent="0.25">
      <c r="A43" s="10" t="s">
        <v>110</v>
      </c>
      <c r="B43" s="10" t="s">
        <v>13</v>
      </c>
      <c r="C43" s="10" t="s">
        <v>582</v>
      </c>
      <c r="D43" s="10" t="s">
        <v>603</v>
      </c>
      <c r="E43" s="10" t="s">
        <v>653</v>
      </c>
      <c r="H43" s="10" t="s">
        <v>376</v>
      </c>
      <c r="I43" s="72">
        <v>1</v>
      </c>
      <c r="J43" s="72">
        <v>73.333333333333343</v>
      </c>
      <c r="K43" s="73"/>
      <c r="L43" s="73"/>
      <c r="M43" s="73"/>
      <c r="N43" s="73"/>
      <c r="O43" s="73"/>
      <c r="P43" s="73">
        <v>40</v>
      </c>
      <c r="Q43" s="73"/>
      <c r="R43" s="73"/>
      <c r="S43" s="73">
        <v>33.333333333333336</v>
      </c>
      <c r="T43" s="73"/>
      <c r="U43" s="73"/>
      <c r="V43" s="73"/>
    </row>
    <row r="44" spans="1:22" ht="15" customHeight="1" x14ac:dyDescent="0.25">
      <c r="A44" s="10" t="s">
        <v>110</v>
      </c>
      <c r="B44" s="10" t="s">
        <v>13</v>
      </c>
      <c r="C44" s="10" t="s">
        <v>582</v>
      </c>
      <c r="D44" s="10" t="s">
        <v>603</v>
      </c>
      <c r="E44" s="10" t="s">
        <v>720</v>
      </c>
      <c r="H44" s="10" t="s">
        <v>413</v>
      </c>
      <c r="I44" s="72">
        <v>1</v>
      </c>
      <c r="J44" s="72">
        <v>16.666666666666668</v>
      </c>
      <c r="K44" s="73"/>
      <c r="L44" s="73"/>
      <c r="M44" s="73">
        <v>16.666666666666668</v>
      </c>
      <c r="N44" s="73"/>
      <c r="O44" s="73"/>
      <c r="P44" s="73"/>
      <c r="Q44" s="73"/>
      <c r="R44" s="73"/>
      <c r="S44" s="73"/>
      <c r="T44" s="73"/>
      <c r="U44" s="73"/>
      <c r="V44" s="73"/>
    </row>
    <row r="45" spans="1:22" ht="15" customHeight="1" x14ac:dyDescent="0.25">
      <c r="A45" s="10" t="s">
        <v>110</v>
      </c>
      <c r="B45" s="10" t="s">
        <v>13</v>
      </c>
      <c r="C45" s="10" t="s">
        <v>582</v>
      </c>
      <c r="D45" s="10" t="s">
        <v>603</v>
      </c>
      <c r="E45" s="10" t="s">
        <v>634</v>
      </c>
      <c r="H45" s="10" t="s">
        <v>374</v>
      </c>
      <c r="I45" s="72">
        <v>1</v>
      </c>
      <c r="J45" s="72">
        <v>113.33333333333334</v>
      </c>
      <c r="K45" s="73"/>
      <c r="L45" s="73">
        <v>80</v>
      </c>
      <c r="M45" s="73"/>
      <c r="N45" s="73"/>
      <c r="O45" s="73"/>
      <c r="P45" s="73"/>
      <c r="Q45" s="73"/>
      <c r="R45" s="73">
        <v>33.333333333333336</v>
      </c>
      <c r="S45" s="73"/>
      <c r="T45" s="73"/>
      <c r="U45" s="73"/>
      <c r="V45" s="73"/>
    </row>
    <row r="46" spans="1:22" ht="15" customHeight="1" x14ac:dyDescent="0.25">
      <c r="A46" s="10" t="s">
        <v>110</v>
      </c>
      <c r="B46" s="10" t="s">
        <v>13</v>
      </c>
      <c r="C46" s="10" t="s">
        <v>582</v>
      </c>
      <c r="D46" s="10" t="s">
        <v>603</v>
      </c>
      <c r="E46" s="10" t="s">
        <v>633</v>
      </c>
      <c r="H46" s="10" t="s">
        <v>298</v>
      </c>
      <c r="I46" s="72">
        <v>1</v>
      </c>
      <c r="J46" s="72">
        <v>171.01449275362319</v>
      </c>
      <c r="K46" s="73"/>
      <c r="L46" s="73"/>
      <c r="M46" s="73">
        <v>16.666666666666668</v>
      </c>
      <c r="N46" s="73"/>
      <c r="O46" s="73"/>
      <c r="P46" s="73"/>
      <c r="Q46" s="73">
        <v>4.3478260869565215</v>
      </c>
      <c r="R46" s="73"/>
      <c r="S46" s="73"/>
      <c r="T46" s="73"/>
      <c r="U46" s="73">
        <v>50</v>
      </c>
      <c r="V46" s="73">
        <v>100</v>
      </c>
    </row>
    <row r="47" spans="1:22" ht="15" customHeight="1" x14ac:dyDescent="0.25">
      <c r="A47" s="10" t="s">
        <v>110</v>
      </c>
      <c r="B47" s="10" t="s">
        <v>13</v>
      </c>
      <c r="C47" s="10" t="s">
        <v>582</v>
      </c>
      <c r="D47" s="10" t="s">
        <v>603</v>
      </c>
      <c r="E47" s="10" t="s">
        <v>633</v>
      </c>
      <c r="H47" s="10" t="s">
        <v>294</v>
      </c>
      <c r="I47" s="72"/>
      <c r="J47" s="72">
        <v>649.64803312629397</v>
      </c>
      <c r="K47" s="73"/>
      <c r="L47" s="73">
        <v>140</v>
      </c>
      <c r="M47" s="73"/>
      <c r="N47" s="73">
        <v>14.285714285714286</v>
      </c>
      <c r="O47" s="73"/>
      <c r="P47" s="73">
        <v>20</v>
      </c>
      <c r="Q47" s="73">
        <v>8.695652173913043</v>
      </c>
      <c r="R47" s="73"/>
      <c r="S47" s="73">
        <v>66.666666666666671</v>
      </c>
      <c r="T47" s="73">
        <v>150</v>
      </c>
      <c r="U47" s="73">
        <v>150</v>
      </c>
      <c r="V47" s="73">
        <v>100</v>
      </c>
    </row>
    <row r="48" spans="1:22" ht="15" customHeight="1" x14ac:dyDescent="0.25">
      <c r="A48" s="10" t="s">
        <v>110</v>
      </c>
      <c r="B48" s="10" t="s">
        <v>13</v>
      </c>
      <c r="C48" s="10" t="s">
        <v>582</v>
      </c>
      <c r="D48" s="10" t="s">
        <v>603</v>
      </c>
      <c r="E48" s="10" t="s">
        <v>632</v>
      </c>
      <c r="H48" s="10" t="s">
        <v>293</v>
      </c>
      <c r="I48" s="72">
        <v>1</v>
      </c>
      <c r="J48" s="72">
        <v>106.66666666666667</v>
      </c>
      <c r="K48" s="73">
        <v>16.666666666666668</v>
      </c>
      <c r="L48" s="73">
        <v>40</v>
      </c>
      <c r="M48" s="73"/>
      <c r="N48" s="73"/>
      <c r="O48" s="73"/>
      <c r="P48" s="73"/>
      <c r="Q48" s="73"/>
      <c r="R48" s="73"/>
      <c r="S48" s="73"/>
      <c r="T48" s="73"/>
      <c r="U48" s="73">
        <v>50</v>
      </c>
      <c r="V48" s="73"/>
    </row>
    <row r="49" spans="1:22" ht="15" customHeight="1" x14ac:dyDescent="0.25">
      <c r="A49" s="10" t="s">
        <v>110</v>
      </c>
      <c r="B49" s="10" t="s">
        <v>13</v>
      </c>
      <c r="C49" s="10" t="s">
        <v>582</v>
      </c>
      <c r="D49" s="10" t="s">
        <v>603</v>
      </c>
      <c r="E49" s="10" t="s">
        <v>632</v>
      </c>
      <c r="H49" s="10" t="s">
        <v>415</v>
      </c>
      <c r="I49" s="72"/>
      <c r="J49" s="72">
        <v>16.666666666666668</v>
      </c>
      <c r="K49" s="73"/>
      <c r="L49" s="73"/>
      <c r="M49" s="73">
        <v>16.666666666666668</v>
      </c>
      <c r="N49" s="73"/>
      <c r="O49" s="73"/>
      <c r="P49" s="73"/>
      <c r="Q49" s="73"/>
      <c r="R49" s="73"/>
      <c r="S49" s="73"/>
      <c r="T49" s="73"/>
      <c r="U49" s="73"/>
      <c r="V49" s="73"/>
    </row>
    <row r="50" spans="1:22" ht="15" customHeight="1" x14ac:dyDescent="0.25">
      <c r="A50" s="10" t="s">
        <v>110</v>
      </c>
      <c r="B50" s="10" t="s">
        <v>13</v>
      </c>
      <c r="C50" s="10" t="s">
        <v>582</v>
      </c>
      <c r="H50" s="10" t="s">
        <v>716</v>
      </c>
      <c r="I50" s="72"/>
      <c r="J50" s="72">
        <v>1156.376811594203</v>
      </c>
      <c r="K50" s="73"/>
      <c r="L50" s="73">
        <v>40</v>
      </c>
      <c r="M50" s="73">
        <v>16.666666666666668</v>
      </c>
      <c r="N50" s="73"/>
      <c r="O50" s="73">
        <v>100</v>
      </c>
      <c r="P50" s="73">
        <v>220</v>
      </c>
      <c r="Q50" s="73">
        <v>113.04347826086956</v>
      </c>
      <c r="R50" s="73"/>
      <c r="S50" s="73">
        <v>166.66666666666669</v>
      </c>
      <c r="T50" s="73">
        <v>300</v>
      </c>
      <c r="U50" s="73">
        <v>150</v>
      </c>
      <c r="V50" s="73">
        <v>50</v>
      </c>
    </row>
    <row r="51" spans="1:22" ht="15" customHeight="1" x14ac:dyDescent="0.25">
      <c r="A51" s="10" t="s">
        <v>51</v>
      </c>
      <c r="B51" s="10" t="s">
        <v>575</v>
      </c>
      <c r="C51" s="10" t="s">
        <v>580</v>
      </c>
      <c r="D51" s="10" t="s">
        <v>590</v>
      </c>
      <c r="E51" s="10" t="s">
        <v>611</v>
      </c>
      <c r="H51" s="10" t="s">
        <v>358</v>
      </c>
      <c r="I51" s="72">
        <v>1</v>
      </c>
      <c r="J51" s="72">
        <v>804.57556935817809</v>
      </c>
      <c r="K51" s="73">
        <v>316.66666666666669</v>
      </c>
      <c r="L51" s="73">
        <v>20</v>
      </c>
      <c r="M51" s="73"/>
      <c r="N51" s="73">
        <v>14.285714285714286</v>
      </c>
      <c r="O51" s="73">
        <v>33.333333333333336</v>
      </c>
      <c r="P51" s="73"/>
      <c r="Q51" s="73">
        <v>86.956521739130437</v>
      </c>
      <c r="R51" s="73">
        <v>233.33333333333334</v>
      </c>
      <c r="S51" s="73">
        <v>100</v>
      </c>
      <c r="T51" s="73"/>
      <c r="U51" s="73"/>
      <c r="V51" s="73"/>
    </row>
    <row r="52" spans="1:22" ht="15" customHeight="1" x14ac:dyDescent="0.25">
      <c r="A52" s="10" t="s">
        <v>33</v>
      </c>
      <c r="B52" s="10" t="s">
        <v>13</v>
      </c>
      <c r="C52" s="10" t="s">
        <v>581</v>
      </c>
      <c r="D52" s="10" t="s">
        <v>591</v>
      </c>
      <c r="E52" s="10" t="s">
        <v>613</v>
      </c>
      <c r="H52" s="10" t="s">
        <v>414</v>
      </c>
      <c r="I52" s="72">
        <v>1</v>
      </c>
      <c r="J52" s="72">
        <v>50</v>
      </c>
      <c r="K52" s="73">
        <v>50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ht="15" customHeight="1" x14ac:dyDescent="0.25">
      <c r="A53" s="10" t="s">
        <v>33</v>
      </c>
      <c r="B53" s="10" t="s">
        <v>13</v>
      </c>
      <c r="C53" s="10" t="s">
        <v>581</v>
      </c>
      <c r="D53" s="10" t="s">
        <v>591</v>
      </c>
      <c r="E53" s="10" t="s">
        <v>612</v>
      </c>
      <c r="H53" s="10" t="s">
        <v>300</v>
      </c>
      <c r="I53" s="72">
        <v>1</v>
      </c>
      <c r="J53" s="72">
        <v>7476.2939958592133</v>
      </c>
      <c r="K53" s="73">
        <v>450.00000000000006</v>
      </c>
      <c r="L53" s="73">
        <v>1000</v>
      </c>
      <c r="M53" s="73">
        <v>16.666666666666668</v>
      </c>
      <c r="N53" s="73">
        <v>785.71428571428578</v>
      </c>
      <c r="O53" s="73">
        <v>433.33333333333337</v>
      </c>
      <c r="P53" s="73">
        <v>1400</v>
      </c>
      <c r="Q53" s="73">
        <v>373.91304347826087</v>
      </c>
      <c r="R53" s="73">
        <v>400</v>
      </c>
      <c r="S53" s="73">
        <v>1166.6666666666667</v>
      </c>
      <c r="T53" s="73">
        <v>200</v>
      </c>
      <c r="U53" s="73">
        <v>450</v>
      </c>
      <c r="V53" s="73">
        <v>800</v>
      </c>
    </row>
    <row r="54" spans="1:22" ht="15" customHeight="1" x14ac:dyDescent="0.25">
      <c r="A54" s="10" t="s">
        <v>33</v>
      </c>
      <c r="B54" s="10" t="s">
        <v>13</v>
      </c>
      <c r="C54" s="10" t="s">
        <v>581</v>
      </c>
      <c r="D54" s="10" t="s">
        <v>591</v>
      </c>
      <c r="H54" s="10" t="s">
        <v>301</v>
      </c>
      <c r="I54" s="72"/>
      <c r="J54" s="72">
        <v>2439.5031055900622</v>
      </c>
      <c r="K54" s="73">
        <v>233.33333333333334</v>
      </c>
      <c r="L54" s="73">
        <v>440</v>
      </c>
      <c r="M54" s="73">
        <v>33.333333333333336</v>
      </c>
      <c r="N54" s="73">
        <v>314.28571428571428</v>
      </c>
      <c r="O54" s="73">
        <v>233.33333333333334</v>
      </c>
      <c r="P54" s="73">
        <v>520</v>
      </c>
      <c r="Q54" s="73">
        <v>65.217391304347828</v>
      </c>
      <c r="R54" s="73">
        <v>66.666666666666671</v>
      </c>
      <c r="S54" s="73">
        <v>433.33333333333337</v>
      </c>
      <c r="T54" s="73"/>
      <c r="U54" s="73"/>
      <c r="V54" s="73">
        <v>100</v>
      </c>
    </row>
    <row r="55" spans="1:22" ht="15" customHeight="1" x14ac:dyDescent="0.25">
      <c r="A55" s="10" t="s">
        <v>30</v>
      </c>
      <c r="B55" s="10" t="s">
        <v>13</v>
      </c>
      <c r="C55" s="10" t="s">
        <v>587</v>
      </c>
      <c r="D55" s="10" t="s">
        <v>587</v>
      </c>
      <c r="E55" s="10" t="s">
        <v>642</v>
      </c>
      <c r="H55" s="10" t="s">
        <v>405</v>
      </c>
      <c r="I55" s="72">
        <v>1</v>
      </c>
      <c r="J55" s="72">
        <v>20</v>
      </c>
      <c r="K55" s="73"/>
      <c r="L55" s="73">
        <v>20</v>
      </c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2" ht="15" customHeight="1" x14ac:dyDescent="0.25">
      <c r="A56" s="10" t="s">
        <v>19</v>
      </c>
      <c r="B56" s="10" t="s">
        <v>13</v>
      </c>
      <c r="C56" s="10" t="s">
        <v>583</v>
      </c>
      <c r="D56" s="10" t="s">
        <v>596</v>
      </c>
      <c r="E56" s="10" t="s">
        <v>619</v>
      </c>
      <c r="F56" s="10" t="s">
        <v>675</v>
      </c>
      <c r="H56" s="10" t="s">
        <v>417</v>
      </c>
      <c r="I56" s="72">
        <v>1</v>
      </c>
      <c r="J56" s="72">
        <v>50</v>
      </c>
      <c r="K56" s="73"/>
      <c r="L56" s="73"/>
      <c r="M56" s="73">
        <v>50</v>
      </c>
      <c r="N56" s="73"/>
      <c r="O56" s="73"/>
      <c r="P56" s="73"/>
      <c r="Q56" s="73"/>
      <c r="R56" s="73"/>
      <c r="S56" s="73"/>
      <c r="T56" s="73"/>
      <c r="U56" s="73"/>
      <c r="V56" s="73"/>
    </row>
    <row r="57" spans="1:22" ht="15" customHeight="1" x14ac:dyDescent="0.25">
      <c r="A57" s="10" t="s">
        <v>19</v>
      </c>
      <c r="B57" s="10" t="s">
        <v>13</v>
      </c>
      <c r="C57" s="10" t="s">
        <v>583</v>
      </c>
      <c r="D57" s="10" t="s">
        <v>596</v>
      </c>
      <c r="E57" s="10" t="s">
        <v>619</v>
      </c>
      <c r="F57" s="10" t="s">
        <v>674</v>
      </c>
      <c r="G57" s="10" t="s">
        <v>691</v>
      </c>
      <c r="H57" s="10" t="s">
        <v>416</v>
      </c>
      <c r="I57" s="72">
        <v>1</v>
      </c>
      <c r="J57" s="72">
        <v>16.666666666666668</v>
      </c>
      <c r="K57" s="73"/>
      <c r="L57" s="73"/>
      <c r="M57" s="73">
        <v>16.666666666666668</v>
      </c>
      <c r="N57" s="73"/>
      <c r="O57" s="73"/>
      <c r="P57" s="73"/>
      <c r="Q57" s="73"/>
      <c r="R57" s="73"/>
      <c r="S57" s="73"/>
      <c r="T57" s="73"/>
      <c r="U57" s="73"/>
      <c r="V57" s="73"/>
    </row>
    <row r="58" spans="1:22" ht="15" customHeight="1" x14ac:dyDescent="0.25">
      <c r="A58" s="10" t="s">
        <v>19</v>
      </c>
      <c r="B58" s="10" t="s">
        <v>13</v>
      </c>
      <c r="C58" s="10" t="s">
        <v>583</v>
      </c>
      <c r="D58" s="10" t="s">
        <v>596</v>
      </c>
      <c r="E58" s="10" t="s">
        <v>619</v>
      </c>
      <c r="F58" s="10" t="s">
        <v>678</v>
      </c>
      <c r="G58" s="10" t="s">
        <v>698</v>
      </c>
      <c r="H58" s="10" t="s">
        <v>733</v>
      </c>
      <c r="I58" s="72">
        <v>1</v>
      </c>
      <c r="J58" s="72">
        <v>1</v>
      </c>
      <c r="K58" s="73">
        <v>1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2" ht="15" customHeight="1" x14ac:dyDescent="0.25">
      <c r="A59" s="10" t="s">
        <v>19</v>
      </c>
      <c r="B59" s="10" t="s">
        <v>13</v>
      </c>
      <c r="C59" s="10" t="s">
        <v>583</v>
      </c>
      <c r="D59" s="10" t="s">
        <v>596</v>
      </c>
      <c r="E59" s="10" t="s">
        <v>619</v>
      </c>
      <c r="F59" s="10" t="s">
        <v>678</v>
      </c>
      <c r="G59" s="10" t="s">
        <v>698</v>
      </c>
      <c r="H59" s="10" t="s">
        <v>305</v>
      </c>
      <c r="I59" s="72">
        <v>1</v>
      </c>
      <c r="J59" s="72">
        <v>52</v>
      </c>
      <c r="K59" s="73"/>
      <c r="L59" s="73"/>
      <c r="M59" s="73"/>
      <c r="N59" s="73"/>
      <c r="O59" s="73"/>
      <c r="P59" s="73">
        <v>1</v>
      </c>
      <c r="Q59" s="73">
        <v>1</v>
      </c>
      <c r="R59" s="73"/>
      <c r="S59" s="73"/>
      <c r="T59" s="73">
        <v>50</v>
      </c>
      <c r="U59" s="73"/>
      <c r="V59" s="73"/>
    </row>
    <row r="60" spans="1:22" ht="15" customHeight="1" x14ac:dyDescent="0.25">
      <c r="A60" s="10" t="s">
        <v>19</v>
      </c>
      <c r="B60" s="10" t="s">
        <v>13</v>
      </c>
      <c r="C60" s="10" t="s">
        <v>583</v>
      </c>
      <c r="D60" s="10" t="s">
        <v>596</v>
      </c>
      <c r="E60" s="10" t="s">
        <v>619</v>
      </c>
      <c r="F60" s="10" t="s">
        <v>678</v>
      </c>
      <c r="G60" s="10" t="s">
        <v>696</v>
      </c>
      <c r="H60" s="10" t="s">
        <v>435</v>
      </c>
      <c r="I60" s="72">
        <v>1</v>
      </c>
      <c r="J60" s="72">
        <v>3</v>
      </c>
      <c r="K60" s="73"/>
      <c r="L60" s="73"/>
      <c r="M60" s="73"/>
      <c r="N60" s="73"/>
      <c r="O60" s="73">
        <v>1</v>
      </c>
      <c r="P60" s="73">
        <v>1</v>
      </c>
      <c r="Q60" s="73"/>
      <c r="R60" s="73"/>
      <c r="S60" s="73">
        <v>1</v>
      </c>
      <c r="T60" s="73"/>
      <c r="U60" s="73"/>
      <c r="V60" s="73"/>
    </row>
    <row r="61" spans="1:22" ht="15" customHeight="1" x14ac:dyDescent="0.25">
      <c r="A61" s="10" t="s">
        <v>19</v>
      </c>
      <c r="B61" s="10" t="s">
        <v>13</v>
      </c>
      <c r="C61" s="10" t="s">
        <v>583</v>
      </c>
      <c r="D61" s="10" t="s">
        <v>596</v>
      </c>
      <c r="E61" s="10" t="s">
        <v>619</v>
      </c>
      <c r="F61" s="10" t="s">
        <v>679</v>
      </c>
      <c r="G61" s="10" t="s">
        <v>699</v>
      </c>
      <c r="H61" s="10" t="s">
        <v>362</v>
      </c>
      <c r="I61" s="72">
        <v>1</v>
      </c>
      <c r="J61" s="72">
        <v>17.391304347826086</v>
      </c>
      <c r="K61" s="73"/>
      <c r="L61" s="73"/>
      <c r="M61" s="73"/>
      <c r="N61" s="73"/>
      <c r="O61" s="73"/>
      <c r="P61" s="73"/>
      <c r="Q61" s="73">
        <v>17.391304347826086</v>
      </c>
      <c r="R61" s="73"/>
      <c r="S61" s="73"/>
      <c r="T61" s="73"/>
      <c r="U61" s="73"/>
      <c r="V61" s="73"/>
    </row>
    <row r="62" spans="1:22" ht="15" customHeight="1" x14ac:dyDescent="0.25">
      <c r="A62" s="10" t="s">
        <v>19</v>
      </c>
      <c r="B62" s="10" t="s">
        <v>13</v>
      </c>
      <c r="C62" s="10" t="s">
        <v>583</v>
      </c>
      <c r="D62" s="10" t="s">
        <v>596</v>
      </c>
      <c r="E62" s="10" t="s">
        <v>619</v>
      </c>
      <c r="F62" s="10" t="s">
        <v>679</v>
      </c>
      <c r="G62" s="10" t="s">
        <v>697</v>
      </c>
      <c r="H62" s="10" t="s">
        <v>369</v>
      </c>
      <c r="I62" s="72">
        <v>1</v>
      </c>
      <c r="J62" s="72">
        <v>24.347826086956523</v>
      </c>
      <c r="K62" s="73"/>
      <c r="L62" s="73"/>
      <c r="M62" s="73"/>
      <c r="N62" s="73"/>
      <c r="O62" s="73"/>
      <c r="P62" s="73">
        <v>20</v>
      </c>
      <c r="Q62" s="73">
        <v>4.3478260869565215</v>
      </c>
      <c r="R62" s="73"/>
      <c r="S62" s="73"/>
      <c r="T62" s="73"/>
      <c r="U62" s="73"/>
      <c r="V62" s="73"/>
    </row>
    <row r="63" spans="1:22" ht="15" customHeight="1" x14ac:dyDescent="0.25">
      <c r="A63" s="10" t="s">
        <v>19</v>
      </c>
      <c r="B63" s="10" t="s">
        <v>13</v>
      </c>
      <c r="C63" s="10" t="s">
        <v>583</v>
      </c>
      <c r="D63" s="10" t="s">
        <v>596</v>
      </c>
      <c r="E63" s="10" t="s">
        <v>619</v>
      </c>
      <c r="F63" s="10" t="s">
        <v>679</v>
      </c>
      <c r="H63" s="10" t="s">
        <v>392</v>
      </c>
      <c r="I63" s="72"/>
      <c r="J63" s="72">
        <v>66.666666666666671</v>
      </c>
      <c r="K63" s="73"/>
      <c r="L63" s="73"/>
      <c r="M63" s="73"/>
      <c r="N63" s="73"/>
      <c r="O63" s="73"/>
      <c r="P63" s="73"/>
      <c r="Q63" s="73"/>
      <c r="R63" s="73">
        <v>33.333333333333336</v>
      </c>
      <c r="S63" s="73">
        <v>33.333333333333336</v>
      </c>
      <c r="T63" s="73"/>
      <c r="U63" s="73"/>
      <c r="V63" s="73"/>
    </row>
    <row r="64" spans="1:22" ht="15" customHeight="1" x14ac:dyDescent="0.25">
      <c r="A64" s="10" t="s">
        <v>19</v>
      </c>
      <c r="B64" s="10" t="s">
        <v>13</v>
      </c>
      <c r="C64" s="10" t="s">
        <v>583</v>
      </c>
      <c r="D64" s="10" t="s">
        <v>596</v>
      </c>
      <c r="E64" s="10" t="s">
        <v>619</v>
      </c>
      <c r="F64" s="10" t="s">
        <v>681</v>
      </c>
      <c r="G64" s="10" t="s">
        <v>700</v>
      </c>
      <c r="H64" s="10" t="s">
        <v>368</v>
      </c>
      <c r="I64" s="72">
        <v>1</v>
      </c>
      <c r="J64" s="72">
        <v>59.420289855072468</v>
      </c>
      <c r="K64" s="73"/>
      <c r="L64" s="73"/>
      <c r="M64" s="73"/>
      <c r="N64" s="73"/>
      <c r="O64" s="73"/>
      <c r="P64" s="73"/>
      <c r="Q64" s="73">
        <v>26.086956521739129</v>
      </c>
      <c r="R64" s="73"/>
      <c r="S64" s="73">
        <v>33.333333333333336</v>
      </c>
      <c r="T64" s="73"/>
      <c r="U64" s="73"/>
      <c r="V64" s="73"/>
    </row>
    <row r="65" spans="1:22" ht="15" customHeight="1" x14ac:dyDescent="0.25">
      <c r="A65" s="10" t="s">
        <v>19</v>
      </c>
      <c r="B65" s="10" t="s">
        <v>13</v>
      </c>
      <c r="C65" s="10" t="s">
        <v>583</v>
      </c>
      <c r="D65" s="10" t="s">
        <v>596</v>
      </c>
      <c r="E65" s="10" t="s">
        <v>619</v>
      </c>
      <c r="H65" s="10" t="s">
        <v>422</v>
      </c>
      <c r="I65" s="72"/>
      <c r="J65" s="72">
        <v>50</v>
      </c>
      <c r="K65" s="73">
        <v>50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</row>
    <row r="66" spans="1:22" ht="15" customHeight="1" x14ac:dyDescent="0.25">
      <c r="A66" s="10" t="s">
        <v>19</v>
      </c>
      <c r="B66" s="10" t="s">
        <v>13</v>
      </c>
      <c r="C66" s="10" t="s">
        <v>583</v>
      </c>
      <c r="D66" s="10" t="s">
        <v>596</v>
      </c>
      <c r="E66" s="10" t="s">
        <v>644</v>
      </c>
      <c r="H66" s="10" t="s">
        <v>366</v>
      </c>
      <c r="I66" s="72"/>
      <c r="J66" s="72">
        <v>35.300207039337479</v>
      </c>
      <c r="K66" s="73"/>
      <c r="L66" s="73"/>
      <c r="M66" s="73">
        <v>16.666666666666668</v>
      </c>
      <c r="N66" s="73">
        <v>14.285714285714286</v>
      </c>
      <c r="O66" s="73"/>
      <c r="P66" s="73"/>
      <c r="Q66" s="73">
        <v>4.3478260869565215</v>
      </c>
      <c r="R66" s="73"/>
      <c r="S66" s="73"/>
      <c r="T66" s="73"/>
      <c r="U66" s="73"/>
      <c r="V66" s="73"/>
    </row>
    <row r="67" spans="1:22" ht="15" customHeight="1" x14ac:dyDescent="0.25">
      <c r="A67" s="10" t="s">
        <v>19</v>
      </c>
      <c r="B67" s="10" t="s">
        <v>13</v>
      </c>
      <c r="C67" s="10" t="s">
        <v>583</v>
      </c>
      <c r="D67" s="10" t="s">
        <v>596</v>
      </c>
      <c r="E67" s="10" t="s">
        <v>644</v>
      </c>
      <c r="H67" s="10" t="s">
        <v>407</v>
      </c>
      <c r="I67" s="72">
        <v>1</v>
      </c>
      <c r="J67" s="72">
        <v>20</v>
      </c>
      <c r="K67" s="73"/>
      <c r="L67" s="73">
        <v>20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</row>
    <row r="68" spans="1:22" ht="15" customHeight="1" x14ac:dyDescent="0.25">
      <c r="A68" s="10" t="s">
        <v>19</v>
      </c>
      <c r="B68" s="10" t="s">
        <v>13</v>
      </c>
      <c r="C68" s="10" t="s">
        <v>583</v>
      </c>
      <c r="D68" s="10" t="s">
        <v>596</v>
      </c>
      <c r="H68" s="10" t="s">
        <v>367</v>
      </c>
      <c r="I68" s="72"/>
      <c r="J68" s="72">
        <v>71.014492753623188</v>
      </c>
      <c r="K68" s="73"/>
      <c r="L68" s="73"/>
      <c r="M68" s="73">
        <v>33.333333333333336</v>
      </c>
      <c r="N68" s="73"/>
      <c r="O68" s="73"/>
      <c r="P68" s="73"/>
      <c r="Q68" s="73">
        <v>4.3478260869565215</v>
      </c>
      <c r="R68" s="73"/>
      <c r="S68" s="73">
        <v>33.333333333333336</v>
      </c>
      <c r="T68" s="73"/>
      <c r="U68" s="73"/>
      <c r="V68" s="73"/>
    </row>
    <row r="69" spans="1:22" ht="15" customHeight="1" x14ac:dyDescent="0.25">
      <c r="A69" s="10" t="s">
        <v>16</v>
      </c>
      <c r="B69" s="10" t="s">
        <v>13</v>
      </c>
      <c r="C69" s="10" t="s">
        <v>583</v>
      </c>
      <c r="D69" s="10" t="s">
        <v>593</v>
      </c>
      <c r="E69" s="10" t="s">
        <v>621</v>
      </c>
      <c r="F69" s="10" t="s">
        <v>667</v>
      </c>
      <c r="H69" s="10" t="s">
        <v>339</v>
      </c>
      <c r="I69" s="72">
        <v>1</v>
      </c>
      <c r="J69" s="72">
        <v>4007.391304347826</v>
      </c>
      <c r="K69" s="73">
        <v>100</v>
      </c>
      <c r="L69" s="73">
        <v>80</v>
      </c>
      <c r="M69" s="73">
        <v>133.33333333333334</v>
      </c>
      <c r="N69" s="73"/>
      <c r="O69" s="73">
        <v>233.33333333333334</v>
      </c>
      <c r="P69" s="73">
        <v>260</v>
      </c>
      <c r="Q69" s="73">
        <v>17.391304347826086</v>
      </c>
      <c r="R69" s="73">
        <v>66.666666666666671</v>
      </c>
      <c r="S69" s="73">
        <v>1166.6666666666667</v>
      </c>
      <c r="T69" s="73">
        <v>600</v>
      </c>
      <c r="U69" s="73">
        <v>550</v>
      </c>
      <c r="V69" s="73">
        <v>800</v>
      </c>
    </row>
    <row r="70" spans="1:22" ht="15" customHeight="1" x14ac:dyDescent="0.25">
      <c r="A70" s="10" t="s">
        <v>16</v>
      </c>
      <c r="B70" s="10" t="s">
        <v>13</v>
      </c>
      <c r="C70" s="10" t="s">
        <v>583</v>
      </c>
      <c r="D70" s="10" t="s">
        <v>593</v>
      </c>
      <c r="E70" s="10" t="s">
        <v>621</v>
      </c>
      <c r="H70" s="10" t="s">
        <v>342</v>
      </c>
      <c r="I70" s="72"/>
      <c r="J70" s="72">
        <v>203.33333333333334</v>
      </c>
      <c r="K70" s="73"/>
      <c r="L70" s="73">
        <v>40</v>
      </c>
      <c r="M70" s="73"/>
      <c r="N70" s="73"/>
      <c r="O70" s="73">
        <v>33.333333333333336</v>
      </c>
      <c r="P70" s="73">
        <v>80</v>
      </c>
      <c r="Q70" s="73"/>
      <c r="R70" s="73"/>
      <c r="S70" s="73"/>
      <c r="T70" s="73"/>
      <c r="U70" s="73"/>
      <c r="V70" s="73">
        <v>50</v>
      </c>
    </row>
    <row r="71" spans="1:22" ht="15" customHeight="1" x14ac:dyDescent="0.25">
      <c r="A71" s="10" t="s">
        <v>16</v>
      </c>
      <c r="B71" s="10" t="s">
        <v>13</v>
      </c>
      <c r="C71" s="10" t="s">
        <v>583</v>
      </c>
      <c r="D71" s="10" t="s">
        <v>593</v>
      </c>
      <c r="E71" s="10" t="s">
        <v>620</v>
      </c>
      <c r="F71" s="10" t="s">
        <v>666</v>
      </c>
      <c r="H71" s="10" t="s">
        <v>340</v>
      </c>
      <c r="I71" s="72">
        <v>1</v>
      </c>
      <c r="J71" s="72">
        <v>2510.1863354037268</v>
      </c>
      <c r="K71" s="73">
        <v>233.33333333333334</v>
      </c>
      <c r="L71" s="73"/>
      <c r="M71" s="73">
        <v>83.333333333333343</v>
      </c>
      <c r="N71" s="73">
        <v>1557.1428571428573</v>
      </c>
      <c r="O71" s="73"/>
      <c r="P71" s="73">
        <v>140</v>
      </c>
      <c r="Q71" s="73">
        <v>13.043478260869565</v>
      </c>
      <c r="R71" s="73"/>
      <c r="S71" s="73">
        <v>33.333333333333336</v>
      </c>
      <c r="T71" s="73">
        <v>100</v>
      </c>
      <c r="U71" s="73">
        <v>150</v>
      </c>
      <c r="V71" s="73">
        <v>200</v>
      </c>
    </row>
    <row r="72" spans="1:22" ht="15" customHeight="1" x14ac:dyDescent="0.25">
      <c r="A72" s="10" t="s">
        <v>16</v>
      </c>
      <c r="B72" s="10" t="s">
        <v>13</v>
      </c>
      <c r="C72" s="10" t="s">
        <v>583</v>
      </c>
      <c r="D72" s="10" t="s">
        <v>593</v>
      </c>
      <c r="E72" s="10" t="s">
        <v>615</v>
      </c>
      <c r="F72" s="10" t="s">
        <v>665</v>
      </c>
      <c r="G72" s="10" t="s">
        <v>686</v>
      </c>
      <c r="H72" s="10" t="s">
        <v>320</v>
      </c>
      <c r="I72" s="72"/>
      <c r="J72" s="72">
        <v>926.08695652173913</v>
      </c>
      <c r="K72" s="73"/>
      <c r="L72" s="73"/>
      <c r="M72" s="73">
        <v>16.666666666666668</v>
      </c>
      <c r="N72" s="73"/>
      <c r="O72" s="73">
        <v>100</v>
      </c>
      <c r="P72" s="73"/>
      <c r="Q72" s="73">
        <v>26.086956521739129</v>
      </c>
      <c r="R72" s="73">
        <v>133.33333333333334</v>
      </c>
      <c r="S72" s="73"/>
      <c r="T72" s="73">
        <v>50</v>
      </c>
      <c r="U72" s="73">
        <v>150</v>
      </c>
      <c r="V72" s="73">
        <v>450</v>
      </c>
    </row>
    <row r="73" spans="1:22" ht="15" customHeight="1" x14ac:dyDescent="0.25">
      <c r="A73" s="10" t="s">
        <v>16</v>
      </c>
      <c r="B73" s="10" t="s">
        <v>13</v>
      </c>
      <c r="C73" s="10" t="s">
        <v>583</v>
      </c>
      <c r="D73" s="10" t="s">
        <v>593</v>
      </c>
      <c r="E73" s="10" t="s">
        <v>615</v>
      </c>
      <c r="F73" s="10" t="s">
        <v>665</v>
      </c>
      <c r="G73" s="10" t="s">
        <v>686</v>
      </c>
      <c r="H73" s="10" t="s">
        <v>326</v>
      </c>
      <c r="I73" s="72">
        <v>1</v>
      </c>
      <c r="J73" s="72">
        <v>1735.2380952380954</v>
      </c>
      <c r="K73" s="73">
        <v>83.333333333333343</v>
      </c>
      <c r="L73" s="73">
        <v>20</v>
      </c>
      <c r="M73" s="73">
        <v>900.00000000000011</v>
      </c>
      <c r="N73" s="73">
        <v>428.57142857142861</v>
      </c>
      <c r="O73" s="73">
        <v>33.333333333333336</v>
      </c>
      <c r="P73" s="73">
        <v>20</v>
      </c>
      <c r="Q73" s="73"/>
      <c r="R73" s="73"/>
      <c r="S73" s="73"/>
      <c r="T73" s="73"/>
      <c r="U73" s="73">
        <v>50</v>
      </c>
      <c r="V73" s="73">
        <v>200</v>
      </c>
    </row>
    <row r="74" spans="1:22" ht="15" customHeight="1" x14ac:dyDescent="0.25">
      <c r="A74" s="10" t="s">
        <v>16</v>
      </c>
      <c r="B74" s="10" t="s">
        <v>13</v>
      </c>
      <c r="C74" s="10" t="s">
        <v>583</v>
      </c>
      <c r="D74" s="10" t="s">
        <v>593</v>
      </c>
      <c r="E74" s="10" t="s">
        <v>615</v>
      </c>
      <c r="F74" s="10" t="s">
        <v>665</v>
      </c>
      <c r="G74" s="10" t="s">
        <v>686</v>
      </c>
      <c r="H74" s="10" t="s">
        <v>315</v>
      </c>
      <c r="I74" s="72">
        <v>1</v>
      </c>
      <c r="J74" s="72">
        <v>917.68115942028987</v>
      </c>
      <c r="K74" s="73">
        <v>16.666666666666668</v>
      </c>
      <c r="L74" s="73">
        <v>80</v>
      </c>
      <c r="M74" s="73"/>
      <c r="N74" s="73"/>
      <c r="O74" s="73">
        <v>166.66666666666669</v>
      </c>
      <c r="P74" s="73"/>
      <c r="Q74" s="73">
        <v>4.3478260869565215</v>
      </c>
      <c r="R74" s="73">
        <v>100</v>
      </c>
      <c r="S74" s="73">
        <v>100</v>
      </c>
      <c r="T74" s="73">
        <v>100</v>
      </c>
      <c r="U74" s="73">
        <v>100</v>
      </c>
      <c r="V74" s="73">
        <v>250</v>
      </c>
    </row>
    <row r="75" spans="1:22" ht="15" customHeight="1" x14ac:dyDescent="0.25">
      <c r="A75" s="10" t="s">
        <v>16</v>
      </c>
      <c r="B75" s="10" t="s">
        <v>13</v>
      </c>
      <c r="C75" s="10" t="s">
        <v>583</v>
      </c>
      <c r="D75" s="10" t="s">
        <v>593</v>
      </c>
      <c r="E75" s="10" t="s">
        <v>615</v>
      </c>
      <c r="F75" s="10" t="s">
        <v>665</v>
      </c>
      <c r="G75" s="10" t="s">
        <v>686</v>
      </c>
      <c r="H75" s="10" t="s">
        <v>364</v>
      </c>
      <c r="I75" s="72">
        <v>1</v>
      </c>
      <c r="J75" s="72">
        <v>478.69565217391306</v>
      </c>
      <c r="K75" s="73"/>
      <c r="L75" s="73">
        <v>120</v>
      </c>
      <c r="M75" s="73">
        <v>16.666666666666668</v>
      </c>
      <c r="N75" s="73"/>
      <c r="O75" s="73">
        <v>33.333333333333336</v>
      </c>
      <c r="P75" s="73"/>
      <c r="Q75" s="73">
        <v>8.695652173913043</v>
      </c>
      <c r="R75" s="73">
        <v>133.33333333333334</v>
      </c>
      <c r="S75" s="73">
        <v>166.66666666666669</v>
      </c>
      <c r="T75" s="73"/>
      <c r="U75" s="73"/>
      <c r="V75" s="73"/>
    </row>
    <row r="76" spans="1:22" ht="15" customHeight="1" x14ac:dyDescent="0.25">
      <c r="A76" s="10" t="s">
        <v>16</v>
      </c>
      <c r="B76" s="10" t="s">
        <v>13</v>
      </c>
      <c r="C76" s="10" t="s">
        <v>583</v>
      </c>
      <c r="D76" s="10" t="s">
        <v>593</v>
      </c>
      <c r="E76" s="10" t="s">
        <v>615</v>
      </c>
      <c r="F76" s="10" t="s">
        <v>665</v>
      </c>
      <c r="G76" s="10" t="s">
        <v>686</v>
      </c>
      <c r="H76" s="10" t="s">
        <v>325</v>
      </c>
      <c r="I76" s="72">
        <v>1</v>
      </c>
      <c r="J76" s="72">
        <v>203.33333333333334</v>
      </c>
      <c r="K76" s="73"/>
      <c r="L76" s="73">
        <v>20</v>
      </c>
      <c r="M76" s="73"/>
      <c r="N76" s="73"/>
      <c r="O76" s="73"/>
      <c r="P76" s="73"/>
      <c r="Q76" s="73"/>
      <c r="R76" s="73">
        <v>33.333333333333336</v>
      </c>
      <c r="S76" s="73"/>
      <c r="T76" s="73"/>
      <c r="U76" s="73">
        <v>150</v>
      </c>
      <c r="V76" s="73"/>
    </row>
    <row r="77" spans="1:22" ht="15" customHeight="1" x14ac:dyDescent="0.25">
      <c r="A77" s="10" t="s">
        <v>16</v>
      </c>
      <c r="B77" s="10" t="s">
        <v>13</v>
      </c>
      <c r="C77" s="10" t="s">
        <v>583</v>
      </c>
      <c r="D77" s="10" t="s">
        <v>593</v>
      </c>
      <c r="E77" s="10" t="s">
        <v>615</v>
      </c>
      <c r="F77" s="10" t="s">
        <v>665</v>
      </c>
      <c r="G77" s="10" t="s">
        <v>686</v>
      </c>
      <c r="H77" s="10" t="s">
        <v>313</v>
      </c>
      <c r="I77" s="72">
        <v>1</v>
      </c>
      <c r="J77" s="72">
        <v>186.66666666666669</v>
      </c>
      <c r="K77" s="73">
        <v>50</v>
      </c>
      <c r="L77" s="73">
        <v>20</v>
      </c>
      <c r="M77" s="73"/>
      <c r="N77" s="73"/>
      <c r="O77" s="73">
        <v>33.333333333333336</v>
      </c>
      <c r="P77" s="73"/>
      <c r="Q77" s="73"/>
      <c r="R77" s="73">
        <v>33.333333333333336</v>
      </c>
      <c r="S77" s="73"/>
      <c r="T77" s="73">
        <v>50</v>
      </c>
      <c r="U77" s="73"/>
      <c r="V77" s="73"/>
    </row>
    <row r="78" spans="1:22" ht="15" customHeight="1" x14ac:dyDescent="0.25">
      <c r="A78" s="10" t="s">
        <v>16</v>
      </c>
      <c r="B78" s="10" t="s">
        <v>13</v>
      </c>
      <c r="C78" s="10" t="s">
        <v>583</v>
      </c>
      <c r="D78" s="10" t="s">
        <v>593</v>
      </c>
      <c r="E78" s="10" t="s">
        <v>615</v>
      </c>
      <c r="F78" s="10" t="s">
        <v>665</v>
      </c>
      <c r="G78" s="10" t="s">
        <v>686</v>
      </c>
      <c r="H78" s="10" t="s">
        <v>318</v>
      </c>
      <c r="I78" s="72">
        <v>1</v>
      </c>
      <c r="J78" s="72">
        <v>271.01449275362319</v>
      </c>
      <c r="K78" s="73"/>
      <c r="L78" s="73"/>
      <c r="M78" s="73"/>
      <c r="N78" s="73"/>
      <c r="O78" s="73">
        <v>33.333333333333336</v>
      </c>
      <c r="P78" s="73"/>
      <c r="Q78" s="73">
        <v>4.3478260869565215</v>
      </c>
      <c r="R78" s="73">
        <v>33.333333333333336</v>
      </c>
      <c r="S78" s="73"/>
      <c r="T78" s="73">
        <v>100</v>
      </c>
      <c r="U78" s="73">
        <v>100</v>
      </c>
      <c r="V78" s="73"/>
    </row>
    <row r="79" spans="1:22" ht="15" customHeight="1" x14ac:dyDescent="0.25">
      <c r="A79" s="10" t="s">
        <v>16</v>
      </c>
      <c r="B79" s="10" t="s">
        <v>13</v>
      </c>
      <c r="C79" s="10" t="s">
        <v>583</v>
      </c>
      <c r="D79" s="10" t="s">
        <v>593</v>
      </c>
      <c r="E79" s="10" t="s">
        <v>615</v>
      </c>
      <c r="F79" s="10" t="s">
        <v>665</v>
      </c>
      <c r="G79" s="10" t="s">
        <v>686</v>
      </c>
      <c r="H79" s="10" t="s">
        <v>410</v>
      </c>
      <c r="I79" s="72">
        <v>1</v>
      </c>
      <c r="J79" s="72">
        <v>86.666666666666671</v>
      </c>
      <c r="K79" s="73">
        <v>50</v>
      </c>
      <c r="L79" s="73">
        <v>20</v>
      </c>
      <c r="M79" s="73">
        <v>16.666666666666668</v>
      </c>
      <c r="N79" s="73"/>
      <c r="O79" s="73"/>
      <c r="P79" s="73"/>
      <c r="Q79" s="73"/>
      <c r="R79" s="73"/>
      <c r="S79" s="73"/>
      <c r="T79" s="73"/>
      <c r="U79" s="73"/>
      <c r="V79" s="73"/>
    </row>
    <row r="80" spans="1:22" ht="15" customHeight="1" x14ac:dyDescent="0.25">
      <c r="A80" s="10" t="s">
        <v>16</v>
      </c>
      <c r="B80" s="10" t="s">
        <v>13</v>
      </c>
      <c r="C80" s="10" t="s">
        <v>583</v>
      </c>
      <c r="D80" s="10" t="s">
        <v>593</v>
      </c>
      <c r="E80" s="10" t="s">
        <v>615</v>
      </c>
      <c r="F80" s="10" t="s">
        <v>665</v>
      </c>
      <c r="G80" s="10" t="s">
        <v>686</v>
      </c>
      <c r="H80" s="10" t="s">
        <v>314</v>
      </c>
      <c r="I80" s="72">
        <v>1</v>
      </c>
      <c r="J80" s="72">
        <v>247.68115942028987</v>
      </c>
      <c r="K80" s="73">
        <v>116.66666666666667</v>
      </c>
      <c r="L80" s="73">
        <v>40</v>
      </c>
      <c r="M80" s="73">
        <v>16.666666666666668</v>
      </c>
      <c r="N80" s="73"/>
      <c r="O80" s="73"/>
      <c r="P80" s="73">
        <v>20</v>
      </c>
      <c r="Q80" s="73">
        <v>4.3478260869565215</v>
      </c>
      <c r="R80" s="73"/>
      <c r="S80" s="73"/>
      <c r="T80" s="73">
        <v>50</v>
      </c>
      <c r="U80" s="73"/>
      <c r="V80" s="73"/>
    </row>
    <row r="81" spans="1:22" ht="15" customHeight="1" x14ac:dyDescent="0.25">
      <c r="A81" s="10" t="s">
        <v>16</v>
      </c>
      <c r="B81" s="10" t="s">
        <v>13</v>
      </c>
      <c r="C81" s="10" t="s">
        <v>583</v>
      </c>
      <c r="D81" s="10" t="s">
        <v>593</v>
      </c>
      <c r="E81" s="10" t="s">
        <v>615</v>
      </c>
      <c r="F81" s="10" t="s">
        <v>665</v>
      </c>
      <c r="G81" s="10" t="s">
        <v>695</v>
      </c>
      <c r="H81" s="10" t="s">
        <v>383</v>
      </c>
      <c r="I81" s="72">
        <v>1</v>
      </c>
      <c r="J81" s="72">
        <v>73.333333333333343</v>
      </c>
      <c r="K81" s="73"/>
      <c r="L81" s="73"/>
      <c r="M81" s="73"/>
      <c r="N81" s="73"/>
      <c r="O81" s="73">
        <v>33.333333333333336</v>
      </c>
      <c r="P81" s="73">
        <v>40</v>
      </c>
      <c r="Q81" s="73"/>
      <c r="R81" s="73"/>
      <c r="S81" s="73"/>
      <c r="T81" s="73"/>
      <c r="U81" s="73"/>
      <c r="V81" s="73"/>
    </row>
    <row r="82" spans="1:22" ht="15" customHeight="1" x14ac:dyDescent="0.25">
      <c r="A82" s="10" t="s">
        <v>16</v>
      </c>
      <c r="B82" s="10" t="s">
        <v>13</v>
      </c>
      <c r="C82" s="10" t="s">
        <v>583</v>
      </c>
      <c r="D82" s="10" t="s">
        <v>593</v>
      </c>
      <c r="E82" s="10" t="s">
        <v>615</v>
      </c>
      <c r="F82" s="10" t="s">
        <v>665</v>
      </c>
      <c r="G82" s="10" t="s">
        <v>687</v>
      </c>
      <c r="H82" s="10" t="s">
        <v>311</v>
      </c>
      <c r="I82" s="72">
        <v>1</v>
      </c>
      <c r="J82" s="72">
        <v>4130</v>
      </c>
      <c r="K82" s="73">
        <v>150</v>
      </c>
      <c r="L82" s="73">
        <v>160</v>
      </c>
      <c r="M82" s="73"/>
      <c r="N82" s="73"/>
      <c r="O82" s="73">
        <v>466.66666666666669</v>
      </c>
      <c r="P82" s="73">
        <v>20</v>
      </c>
      <c r="Q82" s="73"/>
      <c r="R82" s="73">
        <v>500.00000000000006</v>
      </c>
      <c r="S82" s="73">
        <v>33.333333333333336</v>
      </c>
      <c r="T82" s="73">
        <v>600</v>
      </c>
      <c r="U82" s="73">
        <v>950</v>
      </c>
      <c r="V82" s="73">
        <v>1250</v>
      </c>
    </row>
    <row r="83" spans="1:22" ht="15" customHeight="1" x14ac:dyDescent="0.25">
      <c r="A83" s="10" t="s">
        <v>16</v>
      </c>
      <c r="B83" s="10" t="s">
        <v>13</v>
      </c>
      <c r="C83" s="10" t="s">
        <v>583</v>
      </c>
      <c r="D83" s="10" t="s">
        <v>593</v>
      </c>
      <c r="E83" s="10" t="s">
        <v>615</v>
      </c>
      <c r="F83" s="10" t="s">
        <v>665</v>
      </c>
      <c r="G83" s="10" t="s">
        <v>687</v>
      </c>
      <c r="H83" s="10" t="s">
        <v>310</v>
      </c>
      <c r="I83" s="72">
        <v>1</v>
      </c>
      <c r="J83" s="72">
        <v>5613.2091097308494</v>
      </c>
      <c r="K83" s="73">
        <v>50</v>
      </c>
      <c r="L83" s="73">
        <v>140</v>
      </c>
      <c r="M83" s="73">
        <v>1000.0000000000001</v>
      </c>
      <c r="N83" s="73">
        <v>28.571428571428573</v>
      </c>
      <c r="O83" s="73">
        <v>400</v>
      </c>
      <c r="P83" s="73">
        <v>220</v>
      </c>
      <c r="Q83" s="73">
        <v>91.304347826086953</v>
      </c>
      <c r="R83" s="73">
        <v>833.33333333333337</v>
      </c>
      <c r="S83" s="73">
        <v>100</v>
      </c>
      <c r="T83" s="73">
        <v>650</v>
      </c>
      <c r="U83" s="73">
        <v>900</v>
      </c>
      <c r="V83" s="73">
        <v>1200</v>
      </c>
    </row>
    <row r="84" spans="1:22" ht="15" customHeight="1" x14ac:dyDescent="0.25">
      <c r="A84" s="10" t="s">
        <v>16</v>
      </c>
      <c r="B84" s="10" t="s">
        <v>13</v>
      </c>
      <c r="C84" s="10" t="s">
        <v>583</v>
      </c>
      <c r="D84" s="10" t="s">
        <v>593</v>
      </c>
      <c r="E84" s="10" t="s">
        <v>615</v>
      </c>
      <c r="F84" s="10" t="s">
        <v>665</v>
      </c>
      <c r="G84" s="10" t="s">
        <v>687</v>
      </c>
      <c r="H84" s="10" t="s">
        <v>421</v>
      </c>
      <c r="I84" s="72">
        <v>1</v>
      </c>
      <c r="J84" s="72">
        <v>56.666666666666671</v>
      </c>
      <c r="K84" s="73">
        <v>16.666666666666668</v>
      </c>
      <c r="L84" s="73"/>
      <c r="M84" s="73"/>
      <c r="N84" s="73"/>
      <c r="O84" s="73"/>
      <c r="P84" s="73">
        <v>40</v>
      </c>
      <c r="Q84" s="73"/>
      <c r="R84" s="73"/>
      <c r="S84" s="73"/>
      <c r="T84" s="73"/>
      <c r="U84" s="73"/>
      <c r="V84" s="73"/>
    </row>
    <row r="85" spans="1:22" ht="15" customHeight="1" x14ac:dyDescent="0.25">
      <c r="A85" s="10" t="s">
        <v>16</v>
      </c>
      <c r="B85" s="10" t="s">
        <v>13</v>
      </c>
      <c r="C85" s="10" t="s">
        <v>583</v>
      </c>
      <c r="D85" s="10" t="s">
        <v>593</v>
      </c>
      <c r="E85" s="10" t="s">
        <v>615</v>
      </c>
      <c r="F85" s="10" t="s">
        <v>661</v>
      </c>
      <c r="H85" s="10" t="s">
        <v>316</v>
      </c>
      <c r="I85" s="72">
        <v>1</v>
      </c>
      <c r="J85" s="72">
        <v>1365.7349896480332</v>
      </c>
      <c r="K85" s="73"/>
      <c r="L85" s="73"/>
      <c r="M85" s="73"/>
      <c r="N85" s="73">
        <v>14.285714285714286</v>
      </c>
      <c r="O85" s="73"/>
      <c r="P85" s="73"/>
      <c r="Q85" s="73">
        <v>34.782608695652172</v>
      </c>
      <c r="R85" s="73"/>
      <c r="S85" s="73">
        <v>66.666666666666671</v>
      </c>
      <c r="T85" s="73">
        <v>650</v>
      </c>
      <c r="U85" s="73">
        <v>600</v>
      </c>
      <c r="V85" s="73"/>
    </row>
    <row r="86" spans="1:22" ht="15" customHeight="1" x14ac:dyDescent="0.25">
      <c r="A86" s="10" t="s">
        <v>16</v>
      </c>
      <c r="B86" s="10" t="s">
        <v>13</v>
      </c>
      <c r="C86" s="10" t="s">
        <v>583</v>
      </c>
      <c r="D86" s="10" t="s">
        <v>593</v>
      </c>
      <c r="E86" s="10" t="s">
        <v>615</v>
      </c>
      <c r="F86" s="10" t="s">
        <v>661</v>
      </c>
      <c r="H86" s="10" t="s">
        <v>323</v>
      </c>
      <c r="I86" s="72">
        <v>1</v>
      </c>
      <c r="J86" s="72">
        <v>555.73498964803321</v>
      </c>
      <c r="K86" s="73">
        <v>200</v>
      </c>
      <c r="L86" s="73"/>
      <c r="M86" s="73"/>
      <c r="N86" s="73">
        <v>14.285714285714286</v>
      </c>
      <c r="O86" s="73">
        <v>66.666666666666671</v>
      </c>
      <c r="P86" s="73">
        <v>40</v>
      </c>
      <c r="Q86" s="73">
        <v>34.782608695652172</v>
      </c>
      <c r="R86" s="73"/>
      <c r="S86" s="73"/>
      <c r="T86" s="73">
        <v>50</v>
      </c>
      <c r="U86" s="73">
        <v>50</v>
      </c>
      <c r="V86" s="73">
        <v>100</v>
      </c>
    </row>
    <row r="87" spans="1:22" ht="15" customHeight="1" x14ac:dyDescent="0.25">
      <c r="A87" s="10" t="s">
        <v>16</v>
      </c>
      <c r="B87" s="10" t="s">
        <v>13</v>
      </c>
      <c r="C87" s="10" t="s">
        <v>583</v>
      </c>
      <c r="D87" s="10" t="s">
        <v>593</v>
      </c>
      <c r="E87" s="10" t="s">
        <v>615</v>
      </c>
      <c r="F87" s="10" t="s">
        <v>661</v>
      </c>
      <c r="H87" s="10" t="s">
        <v>319</v>
      </c>
      <c r="I87" s="72">
        <v>1</v>
      </c>
      <c r="J87" s="72">
        <v>2306.086956521739</v>
      </c>
      <c r="K87" s="73">
        <v>100</v>
      </c>
      <c r="L87" s="73">
        <v>20</v>
      </c>
      <c r="M87" s="73">
        <v>16.666666666666668</v>
      </c>
      <c r="N87" s="73"/>
      <c r="O87" s="73">
        <v>333.33333333333337</v>
      </c>
      <c r="P87" s="73">
        <v>160</v>
      </c>
      <c r="Q87" s="73">
        <v>26.086956521739129</v>
      </c>
      <c r="R87" s="73">
        <v>100</v>
      </c>
      <c r="S87" s="73">
        <v>1200</v>
      </c>
      <c r="T87" s="73">
        <v>100</v>
      </c>
      <c r="U87" s="73">
        <v>100</v>
      </c>
      <c r="V87" s="73">
        <v>150</v>
      </c>
    </row>
    <row r="88" spans="1:22" ht="15" customHeight="1" x14ac:dyDescent="0.25">
      <c r="A88" s="10" t="s">
        <v>16</v>
      </c>
      <c r="B88" s="10" t="s">
        <v>13</v>
      </c>
      <c r="C88" s="10" t="s">
        <v>583</v>
      </c>
      <c r="D88" s="10" t="s">
        <v>593</v>
      </c>
      <c r="E88" s="10" t="s">
        <v>615</v>
      </c>
      <c r="F88" s="10" t="s">
        <v>661</v>
      </c>
      <c r="H88" s="10" t="s">
        <v>387</v>
      </c>
      <c r="I88" s="72">
        <v>1</v>
      </c>
      <c r="J88" s="72">
        <v>240</v>
      </c>
      <c r="K88" s="73"/>
      <c r="L88" s="73">
        <v>40</v>
      </c>
      <c r="M88" s="73"/>
      <c r="N88" s="73"/>
      <c r="O88" s="73">
        <v>200</v>
      </c>
      <c r="P88" s="73"/>
      <c r="Q88" s="73"/>
      <c r="R88" s="73"/>
      <c r="S88" s="73"/>
      <c r="T88" s="73"/>
      <c r="U88" s="73"/>
      <c r="V88" s="73"/>
    </row>
    <row r="89" spans="1:22" ht="15" customHeight="1" x14ac:dyDescent="0.25">
      <c r="A89" s="10" t="s">
        <v>16</v>
      </c>
      <c r="B89" s="10" t="s">
        <v>13</v>
      </c>
      <c r="C89" s="10" t="s">
        <v>583</v>
      </c>
      <c r="D89" s="10" t="s">
        <v>593</v>
      </c>
      <c r="E89" s="10" t="s">
        <v>615</v>
      </c>
      <c r="F89" s="10" t="s">
        <v>661</v>
      </c>
      <c r="H89" s="10" t="s">
        <v>388</v>
      </c>
      <c r="I89" s="72">
        <v>1</v>
      </c>
      <c r="J89" s="72">
        <v>100</v>
      </c>
      <c r="K89" s="73">
        <v>66.666666666666671</v>
      </c>
      <c r="L89" s="73"/>
      <c r="M89" s="73"/>
      <c r="N89" s="73"/>
      <c r="O89" s="73"/>
      <c r="P89" s="73"/>
      <c r="Q89" s="73"/>
      <c r="R89" s="73"/>
      <c r="S89" s="73">
        <v>33.333333333333336</v>
      </c>
      <c r="T89" s="73"/>
      <c r="U89" s="73"/>
      <c r="V89" s="73"/>
    </row>
    <row r="90" spans="1:22" ht="15" customHeight="1" x14ac:dyDescent="0.25">
      <c r="A90" s="10" t="s">
        <v>16</v>
      </c>
      <c r="B90" s="10" t="s">
        <v>13</v>
      </c>
      <c r="C90" s="10" t="s">
        <v>583</v>
      </c>
      <c r="D90" s="10" t="s">
        <v>593</v>
      </c>
      <c r="E90" s="10" t="s">
        <v>615</v>
      </c>
      <c r="F90" s="10" t="s">
        <v>661</v>
      </c>
      <c r="H90" s="10" t="s">
        <v>321</v>
      </c>
      <c r="I90" s="72"/>
      <c r="J90" s="72">
        <v>6941.884057971014</v>
      </c>
      <c r="K90" s="73">
        <v>83.333333333333343</v>
      </c>
      <c r="L90" s="73"/>
      <c r="M90" s="73">
        <v>33.333333333333336</v>
      </c>
      <c r="N90" s="73"/>
      <c r="O90" s="73">
        <v>633.33333333333337</v>
      </c>
      <c r="P90" s="73">
        <v>160</v>
      </c>
      <c r="Q90" s="73">
        <v>65.217391304347828</v>
      </c>
      <c r="R90" s="73"/>
      <c r="S90" s="73">
        <v>66.666666666666671</v>
      </c>
      <c r="T90" s="73">
        <v>2350</v>
      </c>
      <c r="U90" s="73">
        <v>2950</v>
      </c>
      <c r="V90" s="73">
        <v>600</v>
      </c>
    </row>
    <row r="91" spans="1:22" ht="15" customHeight="1" x14ac:dyDescent="0.25">
      <c r="A91" s="10" t="s">
        <v>16</v>
      </c>
      <c r="B91" s="10" t="s">
        <v>13</v>
      </c>
      <c r="C91" s="10" t="s">
        <v>583</v>
      </c>
      <c r="D91" s="10" t="s">
        <v>593</v>
      </c>
      <c r="E91" s="10" t="s">
        <v>615</v>
      </c>
      <c r="F91" s="10" t="s">
        <v>661</v>
      </c>
      <c r="H91" s="10" t="s">
        <v>420</v>
      </c>
      <c r="I91" s="72">
        <v>1</v>
      </c>
      <c r="J91" s="72">
        <v>16.666666666666668</v>
      </c>
      <c r="K91" s="73"/>
      <c r="L91" s="73"/>
      <c r="M91" s="73">
        <v>16.666666666666668</v>
      </c>
      <c r="N91" s="73"/>
      <c r="O91" s="73"/>
      <c r="P91" s="73"/>
      <c r="Q91" s="73"/>
      <c r="R91" s="73"/>
      <c r="S91" s="73"/>
      <c r="T91" s="73"/>
      <c r="U91" s="73"/>
      <c r="V91" s="73"/>
    </row>
    <row r="92" spans="1:22" ht="15" customHeight="1" x14ac:dyDescent="0.25">
      <c r="A92" s="10" t="s">
        <v>16</v>
      </c>
      <c r="B92" s="10" t="s">
        <v>13</v>
      </c>
      <c r="C92" s="10" t="s">
        <v>583</v>
      </c>
      <c r="D92" s="10" t="s">
        <v>593</v>
      </c>
      <c r="E92" s="10" t="s">
        <v>615</v>
      </c>
      <c r="F92" s="10" t="s">
        <v>661</v>
      </c>
      <c r="H92" s="10" t="s">
        <v>317</v>
      </c>
      <c r="I92" s="72">
        <v>1</v>
      </c>
      <c r="J92" s="72">
        <v>5769.710144927536</v>
      </c>
      <c r="K92" s="73">
        <v>33.333333333333336</v>
      </c>
      <c r="L92" s="73">
        <v>80</v>
      </c>
      <c r="M92" s="73">
        <v>16.666666666666668</v>
      </c>
      <c r="N92" s="73"/>
      <c r="O92" s="73">
        <v>166.66666666666669</v>
      </c>
      <c r="P92" s="73">
        <v>60</v>
      </c>
      <c r="Q92" s="73">
        <v>13.043478260869565</v>
      </c>
      <c r="R92" s="73">
        <v>100</v>
      </c>
      <c r="S92" s="73">
        <v>300</v>
      </c>
      <c r="T92" s="73">
        <v>900</v>
      </c>
      <c r="U92" s="73">
        <v>1250</v>
      </c>
      <c r="V92" s="73">
        <v>2850</v>
      </c>
    </row>
    <row r="93" spans="1:22" ht="15" customHeight="1" x14ac:dyDescent="0.25">
      <c r="A93" s="10" t="s">
        <v>16</v>
      </c>
      <c r="B93" s="10" t="s">
        <v>13</v>
      </c>
      <c r="C93" s="10" t="s">
        <v>583</v>
      </c>
      <c r="D93" s="10" t="s">
        <v>593</v>
      </c>
      <c r="E93" s="10" t="s">
        <v>615</v>
      </c>
      <c r="F93" s="10" t="s">
        <v>661</v>
      </c>
      <c r="H93" s="10" t="s">
        <v>734</v>
      </c>
      <c r="I93" s="72">
        <v>1</v>
      </c>
      <c r="J93" s="72">
        <v>4.3478260869565215</v>
      </c>
      <c r="K93" s="73"/>
      <c r="L93" s="73"/>
      <c r="M93" s="73"/>
      <c r="N93" s="73"/>
      <c r="O93" s="73"/>
      <c r="P93" s="73"/>
      <c r="Q93" s="73">
        <v>4.3478260869565215</v>
      </c>
      <c r="R93" s="73"/>
      <c r="S93" s="73"/>
      <c r="T93" s="73"/>
      <c r="U93" s="73"/>
      <c r="V93" s="73"/>
    </row>
    <row r="94" spans="1:22" ht="15" customHeight="1" x14ac:dyDescent="0.25">
      <c r="A94" s="10" t="s">
        <v>16</v>
      </c>
      <c r="B94" s="10" t="s">
        <v>13</v>
      </c>
      <c r="C94" s="10" t="s">
        <v>583</v>
      </c>
      <c r="D94" s="10" t="s">
        <v>593</v>
      </c>
      <c r="E94" s="10" t="s">
        <v>615</v>
      </c>
      <c r="F94" s="10" t="s">
        <v>660</v>
      </c>
      <c r="G94" s="10" t="s">
        <v>701</v>
      </c>
      <c r="H94" s="10" t="s">
        <v>307</v>
      </c>
      <c r="I94" s="72">
        <v>1</v>
      </c>
      <c r="J94" s="72">
        <v>50</v>
      </c>
      <c r="K94" s="73"/>
      <c r="L94" s="73"/>
      <c r="M94" s="73"/>
      <c r="N94" s="73"/>
      <c r="O94" s="73"/>
      <c r="P94" s="73"/>
      <c r="Q94" s="73"/>
      <c r="R94" s="73"/>
      <c r="S94" s="73"/>
      <c r="T94" s="73">
        <v>50</v>
      </c>
      <c r="U94" s="73"/>
      <c r="V94" s="73"/>
    </row>
    <row r="95" spans="1:22" ht="15" customHeight="1" x14ac:dyDescent="0.25">
      <c r="A95" s="10" t="s">
        <v>16</v>
      </c>
      <c r="B95" s="10" t="s">
        <v>13</v>
      </c>
      <c r="C95" s="10" t="s">
        <v>583</v>
      </c>
      <c r="D95" s="10" t="s">
        <v>593</v>
      </c>
      <c r="E95" s="10" t="s">
        <v>615</v>
      </c>
      <c r="F95" s="10" t="s">
        <v>660</v>
      </c>
      <c r="G95" s="10" t="s">
        <v>684</v>
      </c>
      <c r="H95" s="10" t="s">
        <v>309</v>
      </c>
      <c r="I95" s="72">
        <v>1</v>
      </c>
      <c r="J95" s="72">
        <v>1718.1159420289855</v>
      </c>
      <c r="K95" s="73">
        <v>66.666666666666671</v>
      </c>
      <c r="L95" s="73"/>
      <c r="M95" s="73"/>
      <c r="N95" s="73"/>
      <c r="O95" s="73">
        <v>133.33333333333334</v>
      </c>
      <c r="P95" s="73">
        <v>100</v>
      </c>
      <c r="Q95" s="73">
        <v>34.782608695652172</v>
      </c>
      <c r="R95" s="73">
        <v>433.33333333333337</v>
      </c>
      <c r="S95" s="73">
        <v>100</v>
      </c>
      <c r="T95" s="73">
        <v>350</v>
      </c>
      <c r="U95" s="73">
        <v>150</v>
      </c>
      <c r="V95" s="73">
        <v>350</v>
      </c>
    </row>
    <row r="96" spans="1:22" ht="15" customHeight="1" x14ac:dyDescent="0.25">
      <c r="A96" s="10" t="s">
        <v>16</v>
      </c>
      <c r="B96" s="10" t="s">
        <v>13</v>
      </c>
      <c r="C96" s="10" t="s">
        <v>583</v>
      </c>
      <c r="D96" s="10" t="s">
        <v>593</v>
      </c>
      <c r="E96" s="10" t="s">
        <v>615</v>
      </c>
      <c r="F96" s="10" t="s">
        <v>660</v>
      </c>
      <c r="G96" s="10" t="s">
        <v>684</v>
      </c>
      <c r="H96" s="10" t="s">
        <v>386</v>
      </c>
      <c r="I96" s="72">
        <v>1</v>
      </c>
      <c r="J96" s="72">
        <v>123.33333333333334</v>
      </c>
      <c r="K96" s="73">
        <v>16.666666666666668</v>
      </c>
      <c r="L96" s="73"/>
      <c r="M96" s="73"/>
      <c r="N96" s="73"/>
      <c r="O96" s="73">
        <v>33.333333333333336</v>
      </c>
      <c r="P96" s="73">
        <v>40</v>
      </c>
      <c r="Q96" s="73"/>
      <c r="R96" s="73">
        <v>33.333333333333336</v>
      </c>
      <c r="S96" s="73"/>
      <c r="T96" s="73"/>
      <c r="U96" s="73"/>
      <c r="V96" s="73"/>
    </row>
    <row r="97" spans="1:22" ht="15" customHeight="1" x14ac:dyDescent="0.25">
      <c r="A97" s="10" t="s">
        <v>16</v>
      </c>
      <c r="B97" s="10" t="s">
        <v>13</v>
      </c>
      <c r="C97" s="10" t="s">
        <v>583</v>
      </c>
      <c r="D97" s="10" t="s">
        <v>593</v>
      </c>
      <c r="E97" s="10" t="s">
        <v>615</v>
      </c>
      <c r="F97" s="10" t="s">
        <v>660</v>
      </c>
      <c r="G97" s="10" t="s">
        <v>684</v>
      </c>
      <c r="H97" s="10" t="s">
        <v>363</v>
      </c>
      <c r="I97" s="72">
        <v>1</v>
      </c>
      <c r="J97" s="72">
        <v>114.34782608695652</v>
      </c>
      <c r="K97" s="73">
        <v>16.666666666666668</v>
      </c>
      <c r="L97" s="73">
        <v>40</v>
      </c>
      <c r="M97" s="73"/>
      <c r="N97" s="73"/>
      <c r="O97" s="73">
        <v>33.333333333333336</v>
      </c>
      <c r="P97" s="73">
        <v>20</v>
      </c>
      <c r="Q97" s="73">
        <v>4.3478260869565215</v>
      </c>
      <c r="R97" s="73"/>
      <c r="S97" s="73"/>
      <c r="T97" s="73"/>
      <c r="U97" s="73"/>
      <c r="V97" s="73"/>
    </row>
    <row r="98" spans="1:22" ht="15" customHeight="1" x14ac:dyDescent="0.25">
      <c r="A98" s="10" t="s">
        <v>16</v>
      </c>
      <c r="B98" s="10" t="s">
        <v>13</v>
      </c>
      <c r="C98" s="10" t="s">
        <v>583</v>
      </c>
      <c r="D98" s="10" t="s">
        <v>593</v>
      </c>
      <c r="E98" s="10" t="s">
        <v>615</v>
      </c>
      <c r="F98" s="10" t="s">
        <v>660</v>
      </c>
      <c r="G98" s="10" t="s">
        <v>684</v>
      </c>
      <c r="H98" s="10" t="s">
        <v>324</v>
      </c>
      <c r="I98" s="72"/>
      <c r="J98" s="72">
        <v>1073.3333333333335</v>
      </c>
      <c r="K98" s="73"/>
      <c r="L98" s="73">
        <v>400</v>
      </c>
      <c r="M98" s="73">
        <v>16.666666666666668</v>
      </c>
      <c r="N98" s="73"/>
      <c r="O98" s="73"/>
      <c r="P98" s="73">
        <v>40</v>
      </c>
      <c r="Q98" s="73"/>
      <c r="R98" s="73">
        <v>33.333333333333336</v>
      </c>
      <c r="S98" s="73">
        <v>33.333333333333336</v>
      </c>
      <c r="T98" s="73">
        <v>50</v>
      </c>
      <c r="U98" s="73">
        <v>100</v>
      </c>
      <c r="V98" s="73">
        <v>400</v>
      </c>
    </row>
    <row r="99" spans="1:22" ht="15" customHeight="1" x14ac:dyDescent="0.25">
      <c r="A99" s="10" t="s">
        <v>16</v>
      </c>
      <c r="B99" s="10" t="s">
        <v>13</v>
      </c>
      <c r="C99" s="10" t="s">
        <v>583</v>
      </c>
      <c r="D99" s="10" t="s">
        <v>593</v>
      </c>
      <c r="E99" s="10" t="s">
        <v>615</v>
      </c>
      <c r="F99" s="10" t="s">
        <v>660</v>
      </c>
      <c r="G99" s="10" t="s">
        <v>684</v>
      </c>
      <c r="H99" s="10" t="s">
        <v>409</v>
      </c>
      <c r="I99" s="72">
        <v>1</v>
      </c>
      <c r="J99" s="72">
        <v>249.52380952380952</v>
      </c>
      <c r="K99" s="73"/>
      <c r="L99" s="73">
        <v>40</v>
      </c>
      <c r="M99" s="73">
        <v>66.666666666666671</v>
      </c>
      <c r="N99" s="73">
        <v>142.85714285714286</v>
      </c>
      <c r="O99" s="73"/>
      <c r="P99" s="73"/>
      <c r="Q99" s="73"/>
      <c r="R99" s="73"/>
      <c r="S99" s="73"/>
      <c r="T99" s="73"/>
      <c r="U99" s="73"/>
      <c r="V99" s="73"/>
    </row>
    <row r="100" spans="1:22" ht="15" customHeight="1" x14ac:dyDescent="0.25">
      <c r="A100" s="10" t="s">
        <v>16</v>
      </c>
      <c r="B100" s="10" t="s">
        <v>13</v>
      </c>
      <c r="C100" s="10" t="s">
        <v>583</v>
      </c>
      <c r="D100" s="10" t="s">
        <v>593</v>
      </c>
      <c r="E100" s="10" t="s">
        <v>615</v>
      </c>
      <c r="F100" s="10" t="s">
        <v>660</v>
      </c>
      <c r="G100" s="10" t="s">
        <v>685</v>
      </c>
      <c r="H100" s="10" t="s">
        <v>308</v>
      </c>
      <c r="I100" s="72">
        <v>1</v>
      </c>
      <c r="J100" s="72">
        <v>710</v>
      </c>
      <c r="K100" s="73">
        <v>216.66666666666669</v>
      </c>
      <c r="L100" s="73">
        <v>20</v>
      </c>
      <c r="M100" s="73">
        <v>16.666666666666668</v>
      </c>
      <c r="N100" s="73"/>
      <c r="O100" s="73">
        <v>33.333333333333336</v>
      </c>
      <c r="P100" s="73">
        <v>40</v>
      </c>
      <c r="Q100" s="73"/>
      <c r="R100" s="73">
        <v>33.333333333333336</v>
      </c>
      <c r="S100" s="73"/>
      <c r="T100" s="73">
        <v>50</v>
      </c>
      <c r="U100" s="73">
        <v>100</v>
      </c>
      <c r="V100" s="73">
        <v>200</v>
      </c>
    </row>
    <row r="101" spans="1:22" ht="15" customHeight="1" x14ac:dyDescent="0.25">
      <c r="A101" s="10" t="s">
        <v>16</v>
      </c>
      <c r="B101" s="10" t="s">
        <v>13</v>
      </c>
      <c r="C101" s="10" t="s">
        <v>583</v>
      </c>
      <c r="D101" s="10" t="s">
        <v>593</v>
      </c>
      <c r="E101" s="10" t="s">
        <v>615</v>
      </c>
      <c r="F101" s="10" t="s">
        <v>660</v>
      </c>
      <c r="G101" s="10" t="s">
        <v>693</v>
      </c>
      <c r="H101" s="10" t="s">
        <v>425</v>
      </c>
      <c r="I101" s="72">
        <v>1</v>
      </c>
      <c r="J101" s="72">
        <v>71.428571428571431</v>
      </c>
      <c r="K101" s="73"/>
      <c r="L101" s="73"/>
      <c r="M101" s="73"/>
      <c r="N101" s="73">
        <v>71.428571428571431</v>
      </c>
      <c r="O101" s="73"/>
      <c r="P101" s="73"/>
      <c r="Q101" s="73"/>
      <c r="R101" s="73"/>
      <c r="S101" s="73"/>
      <c r="T101" s="73"/>
      <c r="U101" s="73"/>
      <c r="V101" s="73"/>
    </row>
    <row r="102" spans="1:22" ht="15" customHeight="1" x14ac:dyDescent="0.25">
      <c r="A102" s="10" t="s">
        <v>16</v>
      </c>
      <c r="B102" s="10" t="s">
        <v>13</v>
      </c>
      <c r="C102" s="10" t="s">
        <v>583</v>
      </c>
      <c r="D102" s="10" t="s">
        <v>593</v>
      </c>
      <c r="E102" s="10" t="s">
        <v>615</v>
      </c>
      <c r="F102" s="10" t="s">
        <v>660</v>
      </c>
      <c r="H102" s="10" t="s">
        <v>312</v>
      </c>
      <c r="I102" s="72"/>
      <c r="J102" s="72">
        <v>250</v>
      </c>
      <c r="K102" s="73"/>
      <c r="L102" s="73"/>
      <c r="M102" s="73"/>
      <c r="N102" s="73"/>
      <c r="O102" s="73"/>
      <c r="P102" s="73"/>
      <c r="Q102" s="73"/>
      <c r="R102" s="73"/>
      <c r="S102" s="73"/>
      <c r="T102" s="73">
        <v>150</v>
      </c>
      <c r="U102" s="73">
        <v>100</v>
      </c>
      <c r="V102" s="73"/>
    </row>
    <row r="103" spans="1:22" ht="15" customHeight="1" x14ac:dyDescent="0.25">
      <c r="A103" s="10" t="s">
        <v>16</v>
      </c>
      <c r="B103" s="10" t="s">
        <v>13</v>
      </c>
      <c r="C103" s="10" t="s">
        <v>583</v>
      </c>
      <c r="D103" s="10" t="s">
        <v>593</v>
      </c>
      <c r="E103" s="10" t="s">
        <v>615</v>
      </c>
      <c r="H103" s="10" t="s">
        <v>322</v>
      </c>
      <c r="I103" s="72"/>
      <c r="J103" s="72">
        <v>12116.418219461699</v>
      </c>
      <c r="K103" s="73">
        <v>566.66666666666674</v>
      </c>
      <c r="L103" s="73">
        <v>180</v>
      </c>
      <c r="M103" s="73"/>
      <c r="N103" s="73">
        <v>57.142857142857146</v>
      </c>
      <c r="O103" s="73">
        <v>800</v>
      </c>
      <c r="P103" s="73">
        <v>180</v>
      </c>
      <c r="Q103" s="73">
        <v>82.608695652173907</v>
      </c>
      <c r="R103" s="73">
        <v>433.33333333333337</v>
      </c>
      <c r="S103" s="73">
        <v>1366.6666666666667</v>
      </c>
      <c r="T103" s="73">
        <v>2250</v>
      </c>
      <c r="U103" s="73">
        <v>1050</v>
      </c>
      <c r="V103" s="73">
        <v>5150</v>
      </c>
    </row>
    <row r="104" spans="1:22" ht="15" customHeight="1" x14ac:dyDescent="0.25">
      <c r="A104" s="10" t="s">
        <v>16</v>
      </c>
      <c r="B104" s="10" t="s">
        <v>13</v>
      </c>
      <c r="C104" s="10" t="s">
        <v>583</v>
      </c>
      <c r="D104" s="10" t="s">
        <v>593</v>
      </c>
      <c r="E104" s="10" t="s">
        <v>641</v>
      </c>
      <c r="H104" s="10" t="s">
        <v>404</v>
      </c>
      <c r="I104" s="72">
        <v>1</v>
      </c>
      <c r="J104" s="72">
        <v>20</v>
      </c>
      <c r="K104" s="73"/>
      <c r="L104" s="73">
        <v>20</v>
      </c>
      <c r="M104" s="73"/>
      <c r="N104" s="73"/>
      <c r="O104" s="73"/>
      <c r="P104" s="73"/>
      <c r="Q104" s="73"/>
      <c r="R104" s="73"/>
      <c r="S104" s="73"/>
      <c r="T104" s="73"/>
      <c r="U104" s="73"/>
      <c r="V104" s="73"/>
    </row>
    <row r="105" spans="1:22" ht="15" customHeight="1" x14ac:dyDescent="0.25">
      <c r="A105" s="10" t="s">
        <v>16</v>
      </c>
      <c r="B105" s="10" t="s">
        <v>13</v>
      </c>
      <c r="C105" s="10" t="s">
        <v>583</v>
      </c>
      <c r="D105" s="10" t="s">
        <v>593</v>
      </c>
      <c r="E105" s="10" t="s">
        <v>751</v>
      </c>
      <c r="H105" s="10" t="s">
        <v>713</v>
      </c>
      <c r="I105" s="72">
        <v>1</v>
      </c>
      <c r="J105" s="72">
        <v>4.3478260869565215</v>
      </c>
      <c r="K105" s="73"/>
      <c r="L105" s="73"/>
      <c r="M105" s="73"/>
      <c r="N105" s="73"/>
      <c r="O105" s="73"/>
      <c r="P105" s="73"/>
      <c r="Q105" s="73">
        <v>4.3478260869565215</v>
      </c>
      <c r="R105" s="73"/>
      <c r="S105" s="73"/>
      <c r="T105" s="73"/>
      <c r="U105" s="73"/>
      <c r="V105" s="73"/>
    </row>
    <row r="106" spans="1:22" ht="15" customHeight="1" x14ac:dyDescent="0.25">
      <c r="A106" s="10" t="s">
        <v>16</v>
      </c>
      <c r="B106" s="10" t="s">
        <v>13</v>
      </c>
      <c r="C106" s="10" t="s">
        <v>583</v>
      </c>
      <c r="D106" s="10" t="s">
        <v>593</v>
      </c>
      <c r="H106" s="10" t="s">
        <v>341</v>
      </c>
      <c r="I106" s="72"/>
      <c r="J106" s="72">
        <v>227.68115942028987</v>
      </c>
      <c r="K106" s="73"/>
      <c r="L106" s="73">
        <v>40</v>
      </c>
      <c r="M106" s="73"/>
      <c r="N106" s="73"/>
      <c r="O106" s="73">
        <v>66.666666666666671</v>
      </c>
      <c r="P106" s="73"/>
      <c r="Q106" s="73">
        <v>4.3478260869565215</v>
      </c>
      <c r="R106" s="73">
        <v>33.333333333333336</v>
      </c>
      <c r="S106" s="73">
        <v>33.333333333333336</v>
      </c>
      <c r="T106" s="73"/>
      <c r="U106" s="73">
        <v>50</v>
      </c>
      <c r="V106" s="73"/>
    </row>
    <row r="107" spans="1:22" ht="15" customHeight="1" x14ac:dyDescent="0.25">
      <c r="A107" s="10" t="s">
        <v>14</v>
      </c>
      <c r="B107" s="10" t="s">
        <v>13</v>
      </c>
      <c r="C107" s="10" t="s">
        <v>583</v>
      </c>
      <c r="D107" s="10" t="s">
        <v>597</v>
      </c>
      <c r="E107" s="10" t="s">
        <v>622</v>
      </c>
      <c r="H107" s="10" t="s">
        <v>393</v>
      </c>
      <c r="I107" s="72"/>
      <c r="J107" s="72">
        <v>106.66666666666669</v>
      </c>
      <c r="K107" s="73">
        <v>33.333333333333336</v>
      </c>
      <c r="L107" s="73">
        <v>40</v>
      </c>
      <c r="M107" s="73"/>
      <c r="N107" s="73"/>
      <c r="O107" s="73">
        <v>33.333333333333336</v>
      </c>
      <c r="P107" s="73"/>
      <c r="Q107" s="73"/>
      <c r="R107" s="73"/>
      <c r="S107" s="73"/>
      <c r="T107" s="73"/>
      <c r="U107" s="73"/>
      <c r="V107" s="73"/>
    </row>
    <row r="108" spans="1:22" ht="15" customHeight="1" x14ac:dyDescent="0.25">
      <c r="A108" s="10" t="s">
        <v>14</v>
      </c>
      <c r="B108" s="10" t="s">
        <v>13</v>
      </c>
      <c r="C108" s="10" t="s">
        <v>583</v>
      </c>
      <c r="D108" s="10" t="s">
        <v>597</v>
      </c>
      <c r="E108" s="10" t="s">
        <v>622</v>
      </c>
      <c r="H108" s="10" t="s">
        <v>361</v>
      </c>
      <c r="I108" s="72">
        <v>1</v>
      </c>
      <c r="J108" s="72">
        <v>117.39130434782609</v>
      </c>
      <c r="K108" s="73"/>
      <c r="L108" s="73"/>
      <c r="M108" s="73"/>
      <c r="N108" s="73"/>
      <c r="O108" s="73"/>
      <c r="P108" s="73"/>
      <c r="Q108" s="73">
        <v>17.391304347826086</v>
      </c>
      <c r="R108" s="73">
        <v>100</v>
      </c>
      <c r="S108" s="73"/>
      <c r="T108" s="73"/>
      <c r="U108" s="73"/>
      <c r="V108" s="73"/>
    </row>
    <row r="109" spans="1:22" ht="15" customHeight="1" x14ac:dyDescent="0.25">
      <c r="A109" s="10" t="s">
        <v>14</v>
      </c>
      <c r="B109" s="10" t="s">
        <v>13</v>
      </c>
      <c r="C109" s="10" t="s">
        <v>583</v>
      </c>
      <c r="D109" s="10" t="s">
        <v>597</v>
      </c>
      <c r="E109" s="10" t="s">
        <v>638</v>
      </c>
      <c r="F109" s="10" t="s">
        <v>672</v>
      </c>
      <c r="H109" s="10" t="s">
        <v>371</v>
      </c>
      <c r="I109" s="72">
        <v>1</v>
      </c>
      <c r="J109" s="72">
        <v>28.695652173913043</v>
      </c>
      <c r="K109" s="73"/>
      <c r="L109" s="73">
        <v>20</v>
      </c>
      <c r="M109" s="73"/>
      <c r="N109" s="73"/>
      <c r="O109" s="73"/>
      <c r="P109" s="73"/>
      <c r="Q109" s="73">
        <v>8.695652173913043</v>
      </c>
      <c r="R109" s="73"/>
      <c r="S109" s="73"/>
      <c r="T109" s="73"/>
      <c r="U109" s="73"/>
      <c r="V109" s="73"/>
    </row>
    <row r="110" spans="1:22" ht="15" customHeight="1" x14ac:dyDescent="0.25">
      <c r="A110" s="10" t="s">
        <v>14</v>
      </c>
      <c r="B110" s="10" t="s">
        <v>13</v>
      </c>
      <c r="C110" s="10" t="s">
        <v>583</v>
      </c>
      <c r="D110" s="10" t="s">
        <v>597</v>
      </c>
      <c r="E110" s="10" t="s">
        <v>638</v>
      </c>
      <c r="H110" s="10" t="s">
        <v>344</v>
      </c>
      <c r="I110" s="72"/>
      <c r="J110" s="72">
        <v>216.66666666666669</v>
      </c>
      <c r="K110" s="73"/>
      <c r="L110" s="73"/>
      <c r="M110" s="73"/>
      <c r="N110" s="73"/>
      <c r="O110" s="73">
        <v>33.333333333333336</v>
      </c>
      <c r="P110" s="73"/>
      <c r="Q110" s="73"/>
      <c r="R110" s="73">
        <v>33.333333333333336</v>
      </c>
      <c r="S110" s="73">
        <v>100</v>
      </c>
      <c r="T110" s="73"/>
      <c r="U110" s="73"/>
      <c r="V110" s="73">
        <v>50</v>
      </c>
    </row>
    <row r="111" spans="1:22" ht="15" customHeight="1" x14ac:dyDescent="0.25">
      <c r="A111" s="10" t="s">
        <v>14</v>
      </c>
      <c r="B111" s="10" t="s">
        <v>13</v>
      </c>
      <c r="C111" s="10" t="s">
        <v>583</v>
      </c>
      <c r="D111" s="10" t="s">
        <v>597</v>
      </c>
      <c r="E111" s="10" t="s">
        <v>650</v>
      </c>
      <c r="H111" s="10" t="s">
        <v>394</v>
      </c>
      <c r="I111" s="72">
        <v>1</v>
      </c>
      <c r="J111" s="72">
        <v>33.333333333333336</v>
      </c>
      <c r="K111" s="73"/>
      <c r="L111" s="73"/>
      <c r="M111" s="73"/>
      <c r="N111" s="73"/>
      <c r="O111" s="73">
        <v>33.333333333333336</v>
      </c>
      <c r="P111" s="73"/>
      <c r="Q111" s="73"/>
      <c r="R111" s="73"/>
      <c r="S111" s="73"/>
      <c r="T111" s="73"/>
      <c r="U111" s="73"/>
      <c r="V111" s="73"/>
    </row>
    <row r="112" spans="1:22" ht="15" customHeight="1" x14ac:dyDescent="0.25">
      <c r="A112" s="10" t="s">
        <v>14</v>
      </c>
      <c r="B112" s="10" t="s">
        <v>13</v>
      </c>
      <c r="C112" s="10" t="s">
        <v>583</v>
      </c>
      <c r="D112" s="10" t="s">
        <v>597</v>
      </c>
      <c r="E112" s="10" t="s">
        <v>647</v>
      </c>
      <c r="H112" s="10" t="s">
        <v>345</v>
      </c>
      <c r="I112" s="72"/>
      <c r="J112" s="72">
        <v>133.33333333333334</v>
      </c>
      <c r="K112" s="73"/>
      <c r="L112" s="73"/>
      <c r="M112" s="73"/>
      <c r="N112" s="73"/>
      <c r="O112" s="73"/>
      <c r="P112" s="73"/>
      <c r="Q112" s="73"/>
      <c r="R112" s="73">
        <v>33.333333333333336</v>
      </c>
      <c r="S112" s="73"/>
      <c r="T112" s="73"/>
      <c r="U112" s="73"/>
      <c r="V112" s="73">
        <v>100</v>
      </c>
    </row>
    <row r="113" spans="1:22" ht="15" customHeight="1" x14ac:dyDescent="0.25">
      <c r="A113" s="10" t="s">
        <v>14</v>
      </c>
      <c r="B113" s="10" t="s">
        <v>13</v>
      </c>
      <c r="C113" s="10" t="s">
        <v>583</v>
      </c>
      <c r="D113" s="10" t="s">
        <v>597</v>
      </c>
      <c r="E113" s="10" t="s">
        <v>647</v>
      </c>
      <c r="H113" s="10" t="s">
        <v>418</v>
      </c>
      <c r="I113" s="72">
        <v>1</v>
      </c>
      <c r="J113" s="72">
        <v>33.333333333333336</v>
      </c>
      <c r="K113" s="73"/>
      <c r="L113" s="73"/>
      <c r="M113" s="73">
        <v>33.333333333333336</v>
      </c>
      <c r="N113" s="73"/>
      <c r="O113" s="73"/>
      <c r="P113" s="73"/>
      <c r="Q113" s="73"/>
      <c r="R113" s="73"/>
      <c r="S113" s="73"/>
      <c r="T113" s="73"/>
      <c r="U113" s="73"/>
      <c r="V113" s="73"/>
    </row>
    <row r="114" spans="1:22" ht="15" customHeight="1" x14ac:dyDescent="0.25">
      <c r="A114" s="10" t="s">
        <v>14</v>
      </c>
      <c r="B114" s="10" t="s">
        <v>13</v>
      </c>
      <c r="C114" s="10" t="s">
        <v>583</v>
      </c>
      <c r="D114" s="10" t="s">
        <v>597</v>
      </c>
      <c r="H114" s="10" t="s">
        <v>343</v>
      </c>
      <c r="I114" s="72"/>
      <c r="J114" s="72">
        <v>9896.7494824016576</v>
      </c>
      <c r="K114" s="73">
        <v>50</v>
      </c>
      <c r="L114" s="73">
        <v>140</v>
      </c>
      <c r="M114" s="73">
        <v>200</v>
      </c>
      <c r="N114" s="73">
        <v>14.285714285714286</v>
      </c>
      <c r="O114" s="73">
        <v>366.66666666666669</v>
      </c>
      <c r="P114" s="73">
        <v>20</v>
      </c>
      <c r="Q114" s="73">
        <v>39.130434782608695</v>
      </c>
      <c r="R114" s="73">
        <v>133.33333333333334</v>
      </c>
      <c r="S114" s="73">
        <v>133.33333333333334</v>
      </c>
      <c r="T114" s="73">
        <v>2650</v>
      </c>
      <c r="U114" s="73">
        <v>2700</v>
      </c>
      <c r="V114" s="73">
        <v>3450</v>
      </c>
    </row>
    <row r="115" spans="1:22" ht="15" customHeight="1" x14ac:dyDescent="0.25">
      <c r="A115" s="10" t="s">
        <v>22</v>
      </c>
      <c r="B115" s="10" t="s">
        <v>13</v>
      </c>
      <c r="C115" s="10" t="s">
        <v>583</v>
      </c>
      <c r="D115" s="10" t="s">
        <v>598</v>
      </c>
      <c r="E115" s="10" t="s">
        <v>651</v>
      </c>
      <c r="H115" s="10" t="s">
        <v>436</v>
      </c>
      <c r="I115" s="72">
        <v>1</v>
      </c>
      <c r="J115" s="72">
        <v>3</v>
      </c>
      <c r="K115" s="73"/>
      <c r="L115" s="73"/>
      <c r="M115" s="73"/>
      <c r="N115" s="73"/>
      <c r="O115" s="73">
        <v>1</v>
      </c>
      <c r="P115" s="73">
        <v>1</v>
      </c>
      <c r="Q115" s="73"/>
      <c r="R115" s="73">
        <v>1</v>
      </c>
      <c r="S115" s="73"/>
      <c r="T115" s="73"/>
      <c r="U115" s="73"/>
      <c r="V115" s="73"/>
    </row>
    <row r="116" spans="1:22" ht="15" customHeight="1" x14ac:dyDescent="0.25">
      <c r="A116" s="10" t="s">
        <v>22</v>
      </c>
      <c r="B116" s="10" t="s">
        <v>13</v>
      </c>
      <c r="C116" s="10" t="s">
        <v>583</v>
      </c>
      <c r="D116" s="10" t="s">
        <v>598</v>
      </c>
      <c r="E116" s="10" t="s">
        <v>623</v>
      </c>
      <c r="F116" s="10" t="s">
        <v>668</v>
      </c>
      <c r="G116" s="10" t="s">
        <v>688</v>
      </c>
      <c r="H116" s="10" t="s">
        <v>372</v>
      </c>
      <c r="I116" s="72">
        <v>1</v>
      </c>
      <c r="J116" s="72">
        <v>1308.9026915113875</v>
      </c>
      <c r="K116" s="73">
        <v>116.66666666666667</v>
      </c>
      <c r="L116" s="73">
        <v>20</v>
      </c>
      <c r="M116" s="73">
        <v>616.66666666666674</v>
      </c>
      <c r="N116" s="73">
        <v>185.71428571428572</v>
      </c>
      <c r="O116" s="73">
        <v>33.333333333333336</v>
      </c>
      <c r="P116" s="73">
        <v>80</v>
      </c>
      <c r="Q116" s="73">
        <v>56.521739130434781</v>
      </c>
      <c r="R116" s="73">
        <v>33.333333333333336</v>
      </c>
      <c r="S116" s="73">
        <v>166.66666666666669</v>
      </c>
      <c r="T116" s="73"/>
      <c r="U116" s="73"/>
      <c r="V116" s="73"/>
    </row>
    <row r="117" spans="1:22" ht="15" customHeight="1" x14ac:dyDescent="0.25">
      <c r="A117" s="10" t="s">
        <v>22</v>
      </c>
      <c r="B117" s="10" t="s">
        <v>13</v>
      </c>
      <c r="C117" s="10" t="s">
        <v>583</v>
      </c>
      <c r="D117" s="10" t="s">
        <v>598</v>
      </c>
      <c r="E117" s="10" t="s">
        <v>656</v>
      </c>
      <c r="F117" s="10" t="s">
        <v>682</v>
      </c>
      <c r="H117" s="10" t="s">
        <v>380</v>
      </c>
      <c r="I117" s="72">
        <v>1</v>
      </c>
      <c r="J117" s="72">
        <v>33.333333333333336</v>
      </c>
      <c r="K117" s="73"/>
      <c r="L117" s="73"/>
      <c r="M117" s="73"/>
      <c r="N117" s="73"/>
      <c r="O117" s="73"/>
      <c r="P117" s="73"/>
      <c r="Q117" s="73"/>
      <c r="R117" s="73">
        <v>33.333333333333336</v>
      </c>
      <c r="S117" s="73"/>
      <c r="T117" s="73"/>
      <c r="U117" s="73"/>
      <c r="V117" s="73"/>
    </row>
    <row r="118" spans="1:22" ht="15" customHeight="1" x14ac:dyDescent="0.25">
      <c r="A118" s="10" t="s">
        <v>22</v>
      </c>
      <c r="B118" s="10" t="s">
        <v>13</v>
      </c>
      <c r="C118" s="10" t="s">
        <v>583</v>
      </c>
      <c r="D118" s="10" t="s">
        <v>598</v>
      </c>
      <c r="E118" s="10" t="s">
        <v>643</v>
      </c>
      <c r="F118" s="10" t="s">
        <v>677</v>
      </c>
      <c r="G118" s="10" t="s">
        <v>694</v>
      </c>
      <c r="H118" s="10" t="s">
        <v>346</v>
      </c>
      <c r="I118" s="72">
        <v>1</v>
      </c>
      <c r="J118" s="72">
        <v>441.63354037267084</v>
      </c>
      <c r="K118" s="73"/>
      <c r="L118" s="73">
        <v>20</v>
      </c>
      <c r="M118" s="73"/>
      <c r="N118" s="73">
        <v>14.285714285714286</v>
      </c>
      <c r="O118" s="73"/>
      <c r="P118" s="73">
        <v>100</v>
      </c>
      <c r="Q118" s="73">
        <v>4.3478260869565215</v>
      </c>
      <c r="R118" s="73">
        <v>1</v>
      </c>
      <c r="S118" s="73">
        <v>200</v>
      </c>
      <c r="T118" s="73">
        <v>100</v>
      </c>
      <c r="U118" s="73">
        <v>2</v>
      </c>
      <c r="V118" s="73"/>
    </row>
    <row r="119" spans="1:22" ht="15" customHeight="1" x14ac:dyDescent="0.25">
      <c r="A119" s="10" t="s">
        <v>22</v>
      </c>
      <c r="B119" s="10" t="s">
        <v>13</v>
      </c>
      <c r="C119" s="10" t="s">
        <v>583</v>
      </c>
      <c r="D119" s="10" t="s">
        <v>598</v>
      </c>
      <c r="H119" s="10" t="s">
        <v>395</v>
      </c>
      <c r="I119" s="72"/>
      <c r="J119" s="72">
        <v>120</v>
      </c>
      <c r="K119" s="73"/>
      <c r="L119" s="73"/>
      <c r="M119" s="73"/>
      <c r="N119" s="73"/>
      <c r="O119" s="73">
        <v>33.333333333333336</v>
      </c>
      <c r="P119" s="73">
        <v>20</v>
      </c>
      <c r="Q119" s="73"/>
      <c r="R119" s="73">
        <v>33.333333333333336</v>
      </c>
      <c r="S119" s="73">
        <v>33.333333333333336</v>
      </c>
      <c r="T119" s="73"/>
      <c r="U119" s="73"/>
      <c r="V119" s="73"/>
    </row>
    <row r="120" spans="1:22" ht="15" customHeight="1" x14ac:dyDescent="0.25">
      <c r="A120" s="10" t="s">
        <v>35</v>
      </c>
      <c r="B120" s="10" t="s">
        <v>13</v>
      </c>
      <c r="C120" s="10" t="s">
        <v>583</v>
      </c>
      <c r="D120" s="10" t="s">
        <v>607</v>
      </c>
      <c r="E120" s="10" t="s">
        <v>718</v>
      </c>
      <c r="F120" s="10" t="s">
        <v>758</v>
      </c>
      <c r="G120" s="10" t="s">
        <v>719</v>
      </c>
      <c r="H120" s="10" t="s">
        <v>424</v>
      </c>
      <c r="I120" s="72">
        <v>1</v>
      </c>
      <c r="J120" s="72">
        <v>28.571428571428573</v>
      </c>
      <c r="K120" s="73"/>
      <c r="L120" s="73"/>
      <c r="M120" s="73"/>
      <c r="N120" s="73">
        <v>28.571428571428573</v>
      </c>
      <c r="O120" s="73"/>
      <c r="P120" s="73"/>
      <c r="Q120" s="73"/>
      <c r="R120" s="73"/>
      <c r="S120" s="73"/>
      <c r="T120" s="73"/>
      <c r="U120" s="73"/>
      <c r="V120" s="73"/>
    </row>
    <row r="121" spans="1:22" ht="15" customHeight="1" x14ac:dyDescent="0.25">
      <c r="A121" s="10" t="s">
        <v>35</v>
      </c>
      <c r="B121" s="10" t="s">
        <v>13</v>
      </c>
      <c r="C121" s="10" t="s">
        <v>583</v>
      </c>
      <c r="D121" s="10" t="s">
        <v>607</v>
      </c>
      <c r="H121" s="10" t="s">
        <v>712</v>
      </c>
      <c r="I121" s="72"/>
      <c r="J121" s="72">
        <v>14.285714285714286</v>
      </c>
      <c r="K121" s="73"/>
      <c r="L121" s="73"/>
      <c r="M121" s="73"/>
      <c r="N121" s="73">
        <v>14.285714285714286</v>
      </c>
      <c r="O121" s="73"/>
      <c r="P121" s="73"/>
      <c r="Q121" s="73"/>
      <c r="R121" s="73"/>
      <c r="S121" s="73"/>
      <c r="T121" s="73"/>
      <c r="U121" s="73"/>
      <c r="V121" s="73"/>
    </row>
    <row r="122" spans="1:22" ht="15" customHeight="1" x14ac:dyDescent="0.25">
      <c r="A122" s="10" t="s">
        <v>97</v>
      </c>
      <c r="B122" s="10" t="s">
        <v>13</v>
      </c>
      <c r="C122" s="10" t="s">
        <v>583</v>
      </c>
      <c r="D122" s="10" t="s">
        <v>599</v>
      </c>
      <c r="E122" s="10" t="s">
        <v>646</v>
      </c>
      <c r="H122" s="10" t="s">
        <v>437</v>
      </c>
      <c r="I122" s="72">
        <v>1</v>
      </c>
      <c r="J122" s="72">
        <v>1</v>
      </c>
      <c r="K122" s="73"/>
      <c r="L122" s="73"/>
      <c r="M122" s="73"/>
      <c r="N122" s="73"/>
      <c r="O122" s="73">
        <v>1</v>
      </c>
      <c r="P122" s="73"/>
      <c r="Q122" s="73"/>
      <c r="R122" s="73"/>
      <c r="S122" s="73"/>
      <c r="T122" s="73"/>
      <c r="U122" s="73"/>
      <c r="V122" s="73"/>
    </row>
    <row r="123" spans="1:22" ht="15" customHeight="1" x14ac:dyDescent="0.25">
      <c r="A123" s="10" t="s">
        <v>97</v>
      </c>
      <c r="B123" s="10" t="s">
        <v>13</v>
      </c>
      <c r="C123" s="10" t="s">
        <v>583</v>
      </c>
      <c r="D123" s="10" t="s">
        <v>599</v>
      </c>
      <c r="E123" s="10" t="s">
        <v>646</v>
      </c>
      <c r="H123" s="10" t="s">
        <v>441</v>
      </c>
      <c r="I123" s="72">
        <v>1</v>
      </c>
      <c r="J123" s="72">
        <v>51</v>
      </c>
      <c r="K123" s="73"/>
      <c r="L123" s="73"/>
      <c r="M123" s="73">
        <v>16.666666666666668</v>
      </c>
      <c r="N123" s="73"/>
      <c r="O123" s="73"/>
      <c r="P123" s="73">
        <v>1</v>
      </c>
      <c r="Q123" s="73"/>
      <c r="R123" s="73">
        <v>33.333333333333336</v>
      </c>
      <c r="S123" s="73"/>
      <c r="T123" s="73"/>
      <c r="U123" s="73"/>
      <c r="V123" s="73"/>
    </row>
    <row r="124" spans="1:22" ht="15" customHeight="1" x14ac:dyDescent="0.25">
      <c r="A124" s="10" t="s">
        <v>97</v>
      </c>
      <c r="B124" s="10" t="s">
        <v>13</v>
      </c>
      <c r="C124" s="10" t="s">
        <v>583</v>
      </c>
      <c r="D124" s="10" t="s">
        <v>599</v>
      </c>
      <c r="E124" s="10" t="s">
        <v>630</v>
      </c>
      <c r="H124" s="10" t="s">
        <v>397</v>
      </c>
      <c r="I124" s="72">
        <v>1</v>
      </c>
      <c r="J124" s="72">
        <v>35.333333333333336</v>
      </c>
      <c r="K124" s="73">
        <v>1</v>
      </c>
      <c r="L124" s="73"/>
      <c r="M124" s="73"/>
      <c r="N124" s="73"/>
      <c r="O124" s="73">
        <v>33.333333333333336</v>
      </c>
      <c r="P124" s="73"/>
      <c r="Q124" s="73"/>
      <c r="R124" s="73"/>
      <c r="S124" s="73"/>
      <c r="T124" s="73"/>
      <c r="U124" s="73">
        <v>1</v>
      </c>
      <c r="V124" s="73"/>
    </row>
    <row r="125" spans="1:22" ht="15" customHeight="1" x14ac:dyDescent="0.25">
      <c r="A125" s="10" t="s">
        <v>97</v>
      </c>
      <c r="B125" s="10" t="s">
        <v>13</v>
      </c>
      <c r="C125" s="10" t="s">
        <v>583</v>
      </c>
      <c r="D125" s="10" t="s">
        <v>599</v>
      </c>
      <c r="E125" s="10" t="s">
        <v>630</v>
      </c>
      <c r="H125" s="10" t="s">
        <v>352</v>
      </c>
      <c r="I125" s="72">
        <v>1</v>
      </c>
      <c r="J125" s="72">
        <v>645.33333333333337</v>
      </c>
      <c r="K125" s="73"/>
      <c r="L125" s="73">
        <v>300</v>
      </c>
      <c r="M125" s="73"/>
      <c r="N125" s="73"/>
      <c r="O125" s="73">
        <v>133.33333333333334</v>
      </c>
      <c r="P125" s="73">
        <v>60</v>
      </c>
      <c r="Q125" s="73"/>
      <c r="R125" s="73">
        <v>100</v>
      </c>
      <c r="S125" s="73"/>
      <c r="T125" s="73">
        <v>2</v>
      </c>
      <c r="U125" s="73">
        <v>50</v>
      </c>
      <c r="V125" s="73"/>
    </row>
    <row r="126" spans="1:22" ht="15" customHeight="1" x14ac:dyDescent="0.25">
      <c r="A126" s="10" t="s">
        <v>97</v>
      </c>
      <c r="B126" s="10" t="s">
        <v>13</v>
      </c>
      <c r="C126" s="10" t="s">
        <v>583</v>
      </c>
      <c r="D126" s="10" t="s">
        <v>599</v>
      </c>
      <c r="E126" s="10" t="s">
        <v>756</v>
      </c>
      <c r="F126" s="10" t="s">
        <v>757</v>
      </c>
      <c r="H126" s="10" t="s">
        <v>735</v>
      </c>
      <c r="I126" s="72">
        <v>1</v>
      </c>
      <c r="J126" s="72">
        <v>1</v>
      </c>
      <c r="K126" s="73">
        <v>1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</row>
    <row r="127" spans="1:22" ht="15" customHeight="1" x14ac:dyDescent="0.25">
      <c r="A127" s="10" t="s">
        <v>97</v>
      </c>
      <c r="B127" s="10" t="s">
        <v>13</v>
      </c>
      <c r="C127" s="10" t="s">
        <v>583</v>
      </c>
      <c r="D127" s="10" t="s">
        <v>599</v>
      </c>
      <c r="E127" s="10" t="s">
        <v>629</v>
      </c>
      <c r="H127" s="10" t="s">
        <v>431</v>
      </c>
      <c r="I127" s="72">
        <v>1</v>
      </c>
      <c r="J127" s="72">
        <v>23</v>
      </c>
      <c r="K127" s="73"/>
      <c r="L127" s="73">
        <v>1</v>
      </c>
      <c r="M127" s="73"/>
      <c r="N127" s="73"/>
      <c r="O127" s="73"/>
      <c r="P127" s="73"/>
      <c r="Q127" s="73"/>
      <c r="R127" s="73">
        <v>1</v>
      </c>
      <c r="S127" s="73"/>
      <c r="T127" s="73">
        <v>9</v>
      </c>
      <c r="U127" s="73">
        <v>12</v>
      </c>
      <c r="V127" s="73"/>
    </row>
    <row r="128" spans="1:22" ht="15" customHeight="1" x14ac:dyDescent="0.25">
      <c r="A128" s="10" t="s">
        <v>97</v>
      </c>
      <c r="B128" s="10" t="s">
        <v>13</v>
      </c>
      <c r="C128" s="10" t="s">
        <v>583</v>
      </c>
      <c r="D128" s="10" t="s">
        <v>599</v>
      </c>
      <c r="E128" s="10" t="s">
        <v>629</v>
      </c>
      <c r="H128" s="10" t="s">
        <v>430</v>
      </c>
      <c r="I128" s="72">
        <v>1</v>
      </c>
      <c r="J128" s="72">
        <v>26</v>
      </c>
      <c r="K128" s="73">
        <v>3</v>
      </c>
      <c r="L128" s="73">
        <v>8</v>
      </c>
      <c r="M128" s="73"/>
      <c r="N128" s="73"/>
      <c r="O128" s="73"/>
      <c r="P128" s="73"/>
      <c r="Q128" s="73"/>
      <c r="R128" s="73">
        <v>11</v>
      </c>
      <c r="S128" s="73"/>
      <c r="T128" s="73">
        <v>2</v>
      </c>
      <c r="U128" s="73">
        <v>2</v>
      </c>
      <c r="V128" s="73"/>
    </row>
    <row r="129" spans="1:22" ht="15" customHeight="1" x14ac:dyDescent="0.25">
      <c r="A129" s="10" t="s">
        <v>97</v>
      </c>
      <c r="B129" s="10" t="s">
        <v>13</v>
      </c>
      <c r="C129" s="10" t="s">
        <v>583</v>
      </c>
      <c r="D129" s="10" t="s">
        <v>599</v>
      </c>
      <c r="E129" s="10" t="s">
        <v>629</v>
      </c>
      <c r="H129" s="10" t="s">
        <v>351</v>
      </c>
      <c r="I129" s="72"/>
      <c r="J129" s="72">
        <v>407.33333333333337</v>
      </c>
      <c r="K129" s="73"/>
      <c r="L129" s="73"/>
      <c r="M129" s="73">
        <v>116.66666666666667</v>
      </c>
      <c r="N129" s="73">
        <v>1</v>
      </c>
      <c r="O129" s="73"/>
      <c r="P129" s="73">
        <v>20</v>
      </c>
      <c r="Q129" s="73"/>
      <c r="R129" s="73"/>
      <c r="S129" s="73">
        <v>66.666666666666671</v>
      </c>
      <c r="T129" s="73">
        <v>3</v>
      </c>
      <c r="U129" s="73">
        <v>100</v>
      </c>
      <c r="V129" s="73">
        <v>100</v>
      </c>
    </row>
    <row r="130" spans="1:22" ht="15" customHeight="1" x14ac:dyDescent="0.25">
      <c r="A130" s="10" t="s">
        <v>97</v>
      </c>
      <c r="B130" s="10" t="s">
        <v>13</v>
      </c>
      <c r="C130" s="10" t="s">
        <v>583</v>
      </c>
      <c r="D130" s="10" t="s">
        <v>599</v>
      </c>
      <c r="E130" s="10" t="s">
        <v>626</v>
      </c>
      <c r="H130" s="10" t="s">
        <v>379</v>
      </c>
      <c r="I130" s="72">
        <v>1</v>
      </c>
      <c r="J130" s="72">
        <v>162.33333333333334</v>
      </c>
      <c r="K130" s="73">
        <v>2</v>
      </c>
      <c r="L130" s="73">
        <v>20</v>
      </c>
      <c r="M130" s="73"/>
      <c r="N130" s="73"/>
      <c r="O130" s="73">
        <v>33.333333333333336</v>
      </c>
      <c r="P130" s="73"/>
      <c r="Q130" s="73"/>
      <c r="R130" s="73">
        <v>5</v>
      </c>
      <c r="S130" s="73"/>
      <c r="T130" s="73"/>
      <c r="U130" s="73">
        <v>2</v>
      </c>
      <c r="V130" s="73">
        <v>100</v>
      </c>
    </row>
    <row r="131" spans="1:22" ht="15" customHeight="1" x14ac:dyDescent="0.25">
      <c r="A131" s="10" t="s">
        <v>97</v>
      </c>
      <c r="B131" s="10" t="s">
        <v>13</v>
      </c>
      <c r="C131" s="10" t="s">
        <v>583</v>
      </c>
      <c r="D131" s="10" t="s">
        <v>599</v>
      </c>
      <c r="E131" s="10" t="s">
        <v>626</v>
      </c>
      <c r="H131" s="10" t="s">
        <v>382</v>
      </c>
      <c r="I131" s="72">
        <v>1</v>
      </c>
      <c r="J131" s="72">
        <v>33.333333333333336</v>
      </c>
      <c r="K131" s="73"/>
      <c r="L131" s="73"/>
      <c r="M131" s="73"/>
      <c r="N131" s="73"/>
      <c r="O131" s="73"/>
      <c r="P131" s="73"/>
      <c r="Q131" s="73"/>
      <c r="R131" s="73"/>
      <c r="S131" s="73">
        <v>33.333333333333336</v>
      </c>
      <c r="T131" s="73"/>
      <c r="U131" s="73"/>
      <c r="V131" s="73"/>
    </row>
    <row r="132" spans="1:22" ht="15" customHeight="1" x14ac:dyDescent="0.25">
      <c r="A132" s="10" t="s">
        <v>97</v>
      </c>
      <c r="B132" s="10" t="s">
        <v>13</v>
      </c>
      <c r="C132" s="10" t="s">
        <v>583</v>
      </c>
      <c r="D132" s="10" t="s">
        <v>599</v>
      </c>
      <c r="E132" s="10" t="s">
        <v>626</v>
      </c>
      <c r="H132" s="10" t="s">
        <v>408</v>
      </c>
      <c r="I132" s="72"/>
      <c r="J132" s="72">
        <v>4</v>
      </c>
      <c r="K132" s="73"/>
      <c r="L132" s="73"/>
      <c r="M132" s="73"/>
      <c r="N132" s="73">
        <v>2</v>
      </c>
      <c r="O132" s="73"/>
      <c r="P132" s="73"/>
      <c r="Q132" s="73"/>
      <c r="R132" s="73"/>
      <c r="S132" s="73"/>
      <c r="T132" s="73"/>
      <c r="U132" s="73">
        <v>2</v>
      </c>
      <c r="V132" s="73"/>
    </row>
    <row r="133" spans="1:22" ht="15" customHeight="1" x14ac:dyDescent="0.25">
      <c r="A133" s="10" t="s">
        <v>97</v>
      </c>
      <c r="B133" s="10" t="s">
        <v>13</v>
      </c>
      <c r="C133" s="10" t="s">
        <v>583</v>
      </c>
      <c r="D133" s="10" t="s">
        <v>599</v>
      </c>
      <c r="E133" s="10" t="s">
        <v>626</v>
      </c>
      <c r="H133" s="10" t="s">
        <v>350</v>
      </c>
      <c r="I133" s="72">
        <v>1</v>
      </c>
      <c r="J133" s="72">
        <v>101</v>
      </c>
      <c r="K133" s="73"/>
      <c r="L133" s="73">
        <v>1</v>
      </c>
      <c r="M133" s="73">
        <v>50</v>
      </c>
      <c r="N133" s="73"/>
      <c r="O133" s="73"/>
      <c r="P133" s="73"/>
      <c r="Q133" s="73"/>
      <c r="R133" s="73"/>
      <c r="S133" s="73"/>
      <c r="T133" s="73">
        <v>50</v>
      </c>
      <c r="U133" s="73"/>
      <c r="V133" s="73"/>
    </row>
    <row r="134" spans="1:22" ht="15" customHeight="1" x14ac:dyDescent="0.25">
      <c r="A134" s="10" t="s">
        <v>97</v>
      </c>
      <c r="B134" s="10" t="s">
        <v>13</v>
      </c>
      <c r="C134" s="10" t="s">
        <v>583</v>
      </c>
      <c r="D134" s="10" t="s">
        <v>599</v>
      </c>
      <c r="E134" s="10" t="s">
        <v>626</v>
      </c>
      <c r="H134" s="10" t="s">
        <v>349</v>
      </c>
      <c r="I134" s="72"/>
      <c r="J134" s="72">
        <v>610.64803312629397</v>
      </c>
      <c r="K134" s="73"/>
      <c r="L134" s="73">
        <v>140</v>
      </c>
      <c r="M134" s="73">
        <v>83.333333333333343</v>
      </c>
      <c r="N134" s="73">
        <v>14.285714285714286</v>
      </c>
      <c r="O134" s="73">
        <v>33.333333333333336</v>
      </c>
      <c r="P134" s="73">
        <v>80</v>
      </c>
      <c r="Q134" s="73">
        <v>8.695652173913043</v>
      </c>
      <c r="R134" s="73"/>
      <c r="S134" s="73"/>
      <c r="T134" s="73">
        <v>250</v>
      </c>
      <c r="U134" s="73">
        <v>1</v>
      </c>
      <c r="V134" s="73"/>
    </row>
    <row r="135" spans="1:22" ht="15" customHeight="1" x14ac:dyDescent="0.25">
      <c r="A135" s="10" t="s">
        <v>97</v>
      </c>
      <c r="B135" s="10" t="s">
        <v>13</v>
      </c>
      <c r="C135" s="10" t="s">
        <v>583</v>
      </c>
      <c r="D135" s="10" t="s">
        <v>599</v>
      </c>
      <c r="H135" s="10" t="s">
        <v>396</v>
      </c>
      <c r="I135" s="72"/>
      <c r="J135" s="72">
        <v>336.66666666666669</v>
      </c>
      <c r="K135" s="73"/>
      <c r="L135" s="73">
        <v>20</v>
      </c>
      <c r="M135" s="73">
        <v>16.666666666666668</v>
      </c>
      <c r="N135" s="73"/>
      <c r="O135" s="73">
        <v>33.333333333333336</v>
      </c>
      <c r="P135" s="73">
        <v>100</v>
      </c>
      <c r="Q135" s="73"/>
      <c r="R135" s="73">
        <v>66.666666666666671</v>
      </c>
      <c r="S135" s="73">
        <v>100</v>
      </c>
      <c r="T135" s="73"/>
      <c r="U135" s="73"/>
      <c r="V135" s="73"/>
    </row>
    <row r="136" spans="1:22" ht="15" customHeight="1" x14ac:dyDescent="0.25">
      <c r="A136" s="10" t="s">
        <v>97</v>
      </c>
      <c r="B136" s="10" t="s">
        <v>13</v>
      </c>
      <c r="C136" s="10" t="s">
        <v>583</v>
      </c>
      <c r="D136" s="10" t="s">
        <v>599</v>
      </c>
      <c r="H136" s="10" t="s">
        <v>347</v>
      </c>
      <c r="I136" s="72"/>
      <c r="J136" s="72">
        <v>180.95238095238096</v>
      </c>
      <c r="K136" s="73">
        <v>16.666666666666668</v>
      </c>
      <c r="L136" s="73"/>
      <c r="M136" s="73">
        <v>50</v>
      </c>
      <c r="N136" s="73">
        <v>14.285714285714286</v>
      </c>
      <c r="O136" s="73"/>
      <c r="P136" s="73"/>
      <c r="Q136" s="73"/>
      <c r="R136" s="73"/>
      <c r="S136" s="73"/>
      <c r="T136" s="73">
        <v>100</v>
      </c>
      <c r="U136" s="73"/>
      <c r="V136" s="73"/>
    </row>
    <row r="137" spans="1:22" ht="15" customHeight="1" x14ac:dyDescent="0.25">
      <c r="A137" s="10" t="s">
        <v>97</v>
      </c>
      <c r="B137" s="10" t="s">
        <v>13</v>
      </c>
      <c r="C137" s="10" t="s">
        <v>583</v>
      </c>
      <c r="D137" s="10" t="s">
        <v>599</v>
      </c>
      <c r="H137" s="10" t="s">
        <v>348</v>
      </c>
      <c r="I137" s="72"/>
      <c r="J137" s="72">
        <v>1945.2380952380954</v>
      </c>
      <c r="K137" s="73">
        <v>16.666666666666668</v>
      </c>
      <c r="L137" s="73"/>
      <c r="M137" s="73">
        <v>16.666666666666668</v>
      </c>
      <c r="N137" s="73">
        <v>28.571428571428573</v>
      </c>
      <c r="O137" s="73">
        <v>100</v>
      </c>
      <c r="P137" s="73">
        <v>100</v>
      </c>
      <c r="Q137" s="73"/>
      <c r="R137" s="73">
        <v>233.33333333333334</v>
      </c>
      <c r="S137" s="73">
        <v>800</v>
      </c>
      <c r="T137" s="73">
        <v>250</v>
      </c>
      <c r="U137" s="73">
        <v>300</v>
      </c>
      <c r="V137" s="73">
        <v>100</v>
      </c>
    </row>
    <row r="138" spans="1:22" ht="15" customHeight="1" x14ac:dyDescent="0.25">
      <c r="A138" s="10" t="s">
        <v>20</v>
      </c>
      <c r="B138" s="10" t="s">
        <v>13</v>
      </c>
      <c r="C138" s="10" t="s">
        <v>583</v>
      </c>
      <c r="D138" s="10" t="s">
        <v>605</v>
      </c>
      <c r="H138" s="10" t="s">
        <v>412</v>
      </c>
      <c r="I138" s="72">
        <v>1</v>
      </c>
      <c r="J138" s="72">
        <v>20</v>
      </c>
      <c r="K138" s="73"/>
      <c r="L138" s="73">
        <v>20</v>
      </c>
      <c r="M138" s="73"/>
      <c r="N138" s="73"/>
      <c r="O138" s="73"/>
      <c r="P138" s="73"/>
      <c r="Q138" s="73"/>
      <c r="R138" s="73"/>
      <c r="S138" s="73"/>
      <c r="T138" s="73"/>
      <c r="U138" s="73"/>
      <c r="V138" s="73"/>
    </row>
    <row r="139" spans="1:22" ht="15" customHeight="1" x14ac:dyDescent="0.25">
      <c r="A139" s="10" t="s">
        <v>23</v>
      </c>
      <c r="B139" s="10" t="s">
        <v>13</v>
      </c>
      <c r="C139" s="10" t="s">
        <v>583</v>
      </c>
      <c r="D139" s="10" t="s">
        <v>600</v>
      </c>
      <c r="E139" s="10" t="s">
        <v>639</v>
      </c>
      <c r="F139" s="10" t="s">
        <v>673</v>
      </c>
      <c r="G139" s="10" t="s">
        <v>690</v>
      </c>
      <c r="H139" s="10" t="s">
        <v>355</v>
      </c>
      <c r="I139" s="72">
        <v>1</v>
      </c>
      <c r="J139" s="72">
        <v>1433.3333333333333</v>
      </c>
      <c r="K139" s="73"/>
      <c r="L139" s="73">
        <v>400</v>
      </c>
      <c r="M139" s="73"/>
      <c r="N139" s="73"/>
      <c r="O139" s="73">
        <v>33.333333333333336</v>
      </c>
      <c r="P139" s="73"/>
      <c r="Q139" s="73"/>
      <c r="R139" s="73">
        <v>133.33333333333334</v>
      </c>
      <c r="S139" s="73">
        <v>66.666666666666671</v>
      </c>
      <c r="T139" s="73">
        <v>100</v>
      </c>
      <c r="U139" s="73">
        <v>200</v>
      </c>
      <c r="V139" s="73">
        <v>500</v>
      </c>
    </row>
    <row r="140" spans="1:22" ht="15" customHeight="1" x14ac:dyDescent="0.25">
      <c r="A140" s="10" t="s">
        <v>23</v>
      </c>
      <c r="B140" s="10" t="s">
        <v>13</v>
      </c>
      <c r="C140" s="10" t="s">
        <v>583</v>
      </c>
      <c r="D140" s="10" t="s">
        <v>600</v>
      </c>
      <c r="E140" s="10" t="s">
        <v>639</v>
      </c>
      <c r="H140" s="10" t="s">
        <v>354</v>
      </c>
      <c r="I140" s="72"/>
      <c r="J140" s="72">
        <v>966.66666666666674</v>
      </c>
      <c r="K140" s="73"/>
      <c r="L140" s="73"/>
      <c r="M140" s="73"/>
      <c r="N140" s="73"/>
      <c r="O140" s="73">
        <v>66.666666666666671</v>
      </c>
      <c r="P140" s="73"/>
      <c r="Q140" s="73"/>
      <c r="R140" s="73">
        <v>33.333333333333336</v>
      </c>
      <c r="S140" s="73">
        <v>66.666666666666671</v>
      </c>
      <c r="T140" s="73">
        <v>200</v>
      </c>
      <c r="U140" s="73">
        <v>250</v>
      </c>
      <c r="V140" s="73">
        <v>350</v>
      </c>
    </row>
    <row r="141" spans="1:22" ht="15" customHeight="1" x14ac:dyDescent="0.25">
      <c r="A141" s="10" t="s">
        <v>23</v>
      </c>
      <c r="B141" s="10" t="s">
        <v>13</v>
      </c>
      <c r="C141" s="10" t="s">
        <v>583</v>
      </c>
      <c r="D141" s="10" t="s">
        <v>600</v>
      </c>
      <c r="E141" s="10" t="s">
        <v>625</v>
      </c>
      <c r="F141" s="10" t="s">
        <v>670</v>
      </c>
      <c r="H141" s="10" t="s">
        <v>403</v>
      </c>
      <c r="I141" s="72">
        <v>1</v>
      </c>
      <c r="J141" s="72">
        <v>36.666666666666671</v>
      </c>
      <c r="K141" s="73">
        <v>16.666666666666668</v>
      </c>
      <c r="L141" s="73">
        <v>20</v>
      </c>
      <c r="M141" s="73"/>
      <c r="N141" s="73"/>
      <c r="O141" s="73"/>
      <c r="P141" s="73"/>
      <c r="Q141" s="73"/>
      <c r="R141" s="73"/>
      <c r="S141" s="73"/>
      <c r="T141" s="73"/>
      <c r="U141" s="73"/>
      <c r="V141" s="73"/>
    </row>
    <row r="142" spans="1:22" ht="15" customHeight="1" x14ac:dyDescent="0.25">
      <c r="A142" s="10" t="s">
        <v>23</v>
      </c>
      <c r="B142" s="10" t="s">
        <v>13</v>
      </c>
      <c r="C142" s="10" t="s">
        <v>583</v>
      </c>
      <c r="D142" s="10" t="s">
        <v>600</v>
      </c>
      <c r="E142" s="10" t="s">
        <v>624</v>
      </c>
      <c r="F142" s="10" t="s">
        <v>669</v>
      </c>
      <c r="G142" s="10" t="s">
        <v>692</v>
      </c>
      <c r="H142" s="10" t="s">
        <v>419</v>
      </c>
      <c r="I142" s="72">
        <v>1</v>
      </c>
      <c r="J142" s="72">
        <v>16.666666666666668</v>
      </c>
      <c r="K142" s="73"/>
      <c r="L142" s="73"/>
      <c r="M142" s="73">
        <v>16.666666666666668</v>
      </c>
      <c r="N142" s="73"/>
      <c r="O142" s="73"/>
      <c r="P142" s="73"/>
      <c r="Q142" s="73"/>
      <c r="R142" s="73"/>
      <c r="S142" s="73"/>
      <c r="T142" s="73"/>
      <c r="U142" s="73"/>
      <c r="V142" s="73"/>
    </row>
    <row r="143" spans="1:22" ht="15" customHeight="1" x14ac:dyDescent="0.25">
      <c r="A143" s="10" t="s">
        <v>23</v>
      </c>
      <c r="B143" s="10" t="s">
        <v>13</v>
      </c>
      <c r="C143" s="10" t="s">
        <v>583</v>
      </c>
      <c r="D143" s="10" t="s">
        <v>600</v>
      </c>
      <c r="E143" s="10" t="s">
        <v>624</v>
      </c>
      <c r="F143" s="10" t="s">
        <v>669</v>
      </c>
      <c r="G143" s="10" t="s">
        <v>759</v>
      </c>
      <c r="H143" s="10" t="s">
        <v>731</v>
      </c>
      <c r="I143" s="72">
        <v>1</v>
      </c>
      <c r="J143" s="72">
        <v>1</v>
      </c>
      <c r="K143" s="73">
        <v>1</v>
      </c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</row>
    <row r="144" spans="1:22" ht="15" customHeight="1" x14ac:dyDescent="0.25">
      <c r="A144" s="10" t="s">
        <v>23</v>
      </c>
      <c r="B144" s="10" t="s">
        <v>13</v>
      </c>
      <c r="C144" s="10" t="s">
        <v>583</v>
      </c>
      <c r="D144" s="10" t="s">
        <v>600</v>
      </c>
      <c r="E144" s="10" t="s">
        <v>624</v>
      </c>
      <c r="F144" s="10" t="s">
        <v>669</v>
      </c>
      <c r="G144" s="10" t="s">
        <v>689</v>
      </c>
      <c r="H144" s="10" t="s">
        <v>423</v>
      </c>
      <c r="I144" s="72">
        <v>1</v>
      </c>
      <c r="J144" s="72">
        <v>150</v>
      </c>
      <c r="K144" s="73">
        <v>150</v>
      </c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</row>
    <row r="145" spans="1:22" ht="15" customHeight="1" x14ac:dyDescent="0.25">
      <c r="A145" s="10" t="s">
        <v>23</v>
      </c>
      <c r="B145" s="10" t="s">
        <v>13</v>
      </c>
      <c r="C145" s="10" t="s">
        <v>583</v>
      </c>
      <c r="D145" s="10" t="s">
        <v>600</v>
      </c>
      <c r="E145" s="10" t="s">
        <v>624</v>
      </c>
      <c r="H145" s="10" t="s">
        <v>442</v>
      </c>
      <c r="I145" s="72"/>
      <c r="J145" s="72">
        <v>1</v>
      </c>
      <c r="K145" s="73"/>
      <c r="L145" s="73"/>
      <c r="M145" s="73"/>
      <c r="N145" s="73"/>
      <c r="O145" s="73"/>
      <c r="P145" s="73"/>
      <c r="Q145" s="73"/>
      <c r="R145" s="73"/>
      <c r="S145" s="73"/>
      <c r="T145" s="73">
        <v>1</v>
      </c>
      <c r="U145" s="73"/>
      <c r="V145" s="73"/>
    </row>
    <row r="146" spans="1:22" ht="15" customHeight="1" x14ac:dyDescent="0.25">
      <c r="A146" s="10" t="s">
        <v>23</v>
      </c>
      <c r="B146" s="10" t="s">
        <v>13</v>
      </c>
      <c r="C146" s="10" t="s">
        <v>583</v>
      </c>
      <c r="D146" s="10" t="s">
        <v>600</v>
      </c>
      <c r="E146" s="10" t="s">
        <v>657</v>
      </c>
      <c r="F146" s="10" t="s">
        <v>683</v>
      </c>
      <c r="H146" s="10" t="s">
        <v>381</v>
      </c>
      <c r="I146" s="72">
        <v>1</v>
      </c>
      <c r="J146" s="72">
        <v>33.333333333333336</v>
      </c>
      <c r="K146" s="73"/>
      <c r="L146" s="73"/>
      <c r="M146" s="73"/>
      <c r="N146" s="73"/>
      <c r="O146" s="73"/>
      <c r="P146" s="73"/>
      <c r="Q146" s="73"/>
      <c r="R146" s="73"/>
      <c r="S146" s="73">
        <v>33.333333333333336</v>
      </c>
      <c r="T146" s="73"/>
      <c r="U146" s="73"/>
      <c r="V146" s="73"/>
    </row>
    <row r="147" spans="1:22" ht="15" customHeight="1" x14ac:dyDescent="0.25">
      <c r="A147" s="10" t="s">
        <v>23</v>
      </c>
      <c r="B147" s="10" t="s">
        <v>13</v>
      </c>
      <c r="C147" s="10" t="s">
        <v>583</v>
      </c>
      <c r="D147" s="10" t="s">
        <v>600</v>
      </c>
      <c r="E147" s="10" t="s">
        <v>657</v>
      </c>
      <c r="H147" s="10" t="s">
        <v>356</v>
      </c>
      <c r="I147" s="72"/>
      <c r="J147" s="72">
        <v>116.66666666666667</v>
      </c>
      <c r="K147" s="73"/>
      <c r="L147" s="73"/>
      <c r="M147" s="73"/>
      <c r="N147" s="73"/>
      <c r="O147" s="73"/>
      <c r="P147" s="73"/>
      <c r="Q147" s="73"/>
      <c r="R147" s="73">
        <v>33.333333333333336</v>
      </c>
      <c r="S147" s="73">
        <v>33.333333333333336</v>
      </c>
      <c r="T147" s="73"/>
      <c r="U147" s="73">
        <v>50</v>
      </c>
      <c r="V147" s="73"/>
    </row>
    <row r="148" spans="1:22" ht="15" customHeight="1" x14ac:dyDescent="0.25">
      <c r="A148" s="10" t="s">
        <v>23</v>
      </c>
      <c r="B148" s="10" t="s">
        <v>13</v>
      </c>
      <c r="C148" s="10" t="s">
        <v>583</v>
      </c>
      <c r="D148" s="10" t="s">
        <v>600</v>
      </c>
      <c r="E148" s="10" t="s">
        <v>640</v>
      </c>
      <c r="H148" s="10" t="s">
        <v>402</v>
      </c>
      <c r="I148" s="72">
        <v>1</v>
      </c>
      <c r="J148" s="72">
        <v>20</v>
      </c>
      <c r="K148" s="73"/>
      <c r="L148" s="73">
        <v>20</v>
      </c>
      <c r="M148" s="73"/>
      <c r="N148" s="73"/>
      <c r="O148" s="73"/>
      <c r="P148" s="73"/>
      <c r="Q148" s="73"/>
      <c r="R148" s="73"/>
      <c r="S148" s="73"/>
      <c r="T148" s="73"/>
      <c r="U148" s="73"/>
      <c r="V148" s="73"/>
    </row>
    <row r="149" spans="1:22" ht="15" customHeight="1" x14ac:dyDescent="0.25">
      <c r="A149" s="10" t="s">
        <v>23</v>
      </c>
      <c r="B149" s="10" t="s">
        <v>13</v>
      </c>
      <c r="C149" s="10" t="s">
        <v>583</v>
      </c>
      <c r="D149" s="10" t="s">
        <v>600</v>
      </c>
      <c r="H149" s="10" t="s">
        <v>353</v>
      </c>
      <c r="I149" s="72"/>
      <c r="J149" s="72">
        <v>500</v>
      </c>
      <c r="K149" s="73"/>
      <c r="L149" s="73">
        <v>180</v>
      </c>
      <c r="M149" s="73"/>
      <c r="N149" s="73"/>
      <c r="O149" s="73">
        <v>66.666666666666671</v>
      </c>
      <c r="P149" s="73">
        <v>20</v>
      </c>
      <c r="Q149" s="73"/>
      <c r="R149" s="73">
        <v>33.333333333333336</v>
      </c>
      <c r="S149" s="73"/>
      <c r="T149" s="73">
        <v>50</v>
      </c>
      <c r="U149" s="73">
        <v>50</v>
      </c>
      <c r="V149" s="73">
        <v>100</v>
      </c>
    </row>
    <row r="150" spans="1:22" ht="15" customHeight="1" x14ac:dyDescent="0.25">
      <c r="A150" s="10" t="s">
        <v>25</v>
      </c>
      <c r="B150" s="10" t="s">
        <v>24</v>
      </c>
      <c r="C150" s="10" t="s">
        <v>586</v>
      </c>
      <c r="D150" s="10" t="s">
        <v>604</v>
      </c>
      <c r="E150" s="10" t="s">
        <v>636</v>
      </c>
      <c r="H150" s="10" t="s">
        <v>291</v>
      </c>
      <c r="I150" s="72">
        <v>1</v>
      </c>
      <c r="J150" s="72">
        <v>1180</v>
      </c>
      <c r="K150" s="73"/>
      <c r="L150" s="73">
        <v>140</v>
      </c>
      <c r="M150" s="73"/>
      <c r="N150" s="73"/>
      <c r="O150" s="73">
        <v>300</v>
      </c>
      <c r="P150" s="73">
        <v>140</v>
      </c>
      <c r="Q150" s="73"/>
      <c r="R150" s="73"/>
      <c r="S150" s="73"/>
      <c r="T150" s="73">
        <v>100</v>
      </c>
      <c r="U150" s="73">
        <v>250</v>
      </c>
      <c r="V150" s="73">
        <v>250</v>
      </c>
    </row>
    <row r="151" spans="1:22" ht="15" customHeight="1" x14ac:dyDescent="0.25">
      <c r="A151" s="10" t="s">
        <v>25</v>
      </c>
      <c r="B151" s="10" t="s">
        <v>24</v>
      </c>
      <c r="C151" s="10" t="s">
        <v>586</v>
      </c>
      <c r="H151" s="10" t="s">
        <v>401</v>
      </c>
      <c r="I151" s="72"/>
      <c r="J151" s="72">
        <v>60</v>
      </c>
      <c r="K151" s="73"/>
      <c r="L151" s="73">
        <v>60</v>
      </c>
      <c r="M151" s="73"/>
      <c r="N151" s="73"/>
      <c r="O151" s="73"/>
      <c r="P151" s="73"/>
      <c r="Q151" s="73"/>
      <c r="R151" s="73"/>
      <c r="S151" s="73"/>
      <c r="T151" s="73"/>
      <c r="U151" s="73"/>
      <c r="V151" s="73"/>
    </row>
    <row r="152" spans="1:22" ht="15" customHeight="1" x14ac:dyDescent="0.25">
      <c r="A152" s="10" t="s">
        <v>34</v>
      </c>
      <c r="B152" s="10" t="s">
        <v>24</v>
      </c>
      <c r="C152" s="10" t="s">
        <v>585</v>
      </c>
      <c r="D152" s="10" t="s">
        <v>601</v>
      </c>
      <c r="E152" s="10" t="s">
        <v>654</v>
      </c>
      <c r="H152" s="10" t="s">
        <v>761</v>
      </c>
      <c r="I152" s="72">
        <v>1</v>
      </c>
      <c r="J152" s="72">
        <v>2</v>
      </c>
      <c r="K152" s="73"/>
      <c r="L152" s="73"/>
      <c r="M152" s="73"/>
      <c r="N152" s="73"/>
      <c r="O152" s="73"/>
      <c r="P152" s="73"/>
      <c r="Q152" s="73"/>
      <c r="R152" s="73"/>
      <c r="S152" s="73"/>
      <c r="T152" s="73">
        <v>1</v>
      </c>
      <c r="U152" s="73"/>
      <c r="V152" s="73">
        <v>1</v>
      </c>
    </row>
    <row r="153" spans="1:22" ht="15" customHeight="1" x14ac:dyDescent="0.25">
      <c r="A153" s="10" t="s">
        <v>34</v>
      </c>
      <c r="B153" s="10" t="s">
        <v>24</v>
      </c>
      <c r="C153" s="10" t="s">
        <v>585</v>
      </c>
      <c r="D153" s="10" t="s">
        <v>601</v>
      </c>
      <c r="E153" s="10" t="s">
        <v>654</v>
      </c>
      <c r="H153" s="10" t="s">
        <v>292</v>
      </c>
      <c r="I153" s="72"/>
      <c r="J153" s="72">
        <v>458.69565217391306</v>
      </c>
      <c r="K153" s="73"/>
      <c r="L153" s="73"/>
      <c r="M153" s="73"/>
      <c r="N153" s="73"/>
      <c r="O153" s="73"/>
      <c r="P153" s="73"/>
      <c r="Q153" s="73">
        <v>8.695652173913043</v>
      </c>
      <c r="R153" s="73"/>
      <c r="S153" s="73"/>
      <c r="T153" s="73">
        <v>100</v>
      </c>
      <c r="U153" s="73">
        <v>200</v>
      </c>
      <c r="V153" s="73">
        <v>150</v>
      </c>
    </row>
    <row r="154" spans="1:22" ht="15" customHeight="1" x14ac:dyDescent="0.25">
      <c r="A154" s="10" t="s">
        <v>34</v>
      </c>
      <c r="B154" s="10" t="s">
        <v>24</v>
      </c>
      <c r="C154" s="10" t="s">
        <v>585</v>
      </c>
      <c r="D154" s="10" t="s">
        <v>601</v>
      </c>
      <c r="E154" s="10" t="s">
        <v>654</v>
      </c>
      <c r="H154" s="10" t="s">
        <v>439</v>
      </c>
      <c r="I154" s="72">
        <v>1</v>
      </c>
      <c r="J154" s="72">
        <v>3</v>
      </c>
      <c r="K154" s="73"/>
      <c r="L154" s="73"/>
      <c r="M154" s="73"/>
      <c r="N154" s="73"/>
      <c r="O154" s="73"/>
      <c r="P154" s="73">
        <v>2</v>
      </c>
      <c r="Q154" s="73"/>
      <c r="R154" s="73"/>
      <c r="S154" s="73"/>
      <c r="T154" s="73"/>
      <c r="U154" s="73"/>
      <c r="V154" s="73">
        <v>1</v>
      </c>
    </row>
    <row r="155" spans="1:22" ht="15" customHeight="1" x14ac:dyDescent="0.25">
      <c r="A155" s="10" t="s">
        <v>34</v>
      </c>
      <c r="B155" s="10" t="s">
        <v>24</v>
      </c>
      <c r="C155" s="10" t="s">
        <v>585</v>
      </c>
      <c r="D155" s="10" t="s">
        <v>601</v>
      </c>
      <c r="E155" s="10" t="s">
        <v>637</v>
      </c>
      <c r="H155" s="10" t="s">
        <v>378</v>
      </c>
      <c r="I155" s="72">
        <v>1</v>
      </c>
      <c r="J155" s="72">
        <v>113.33333333333334</v>
      </c>
      <c r="K155" s="73"/>
      <c r="L155" s="73">
        <v>80</v>
      </c>
      <c r="M155" s="73"/>
      <c r="N155" s="73"/>
      <c r="O155" s="73"/>
      <c r="P155" s="73"/>
      <c r="Q155" s="73"/>
      <c r="R155" s="73"/>
      <c r="S155" s="73">
        <v>33.333333333333336</v>
      </c>
      <c r="T155" s="73"/>
      <c r="U155" s="73"/>
      <c r="V155" s="73"/>
    </row>
    <row r="156" spans="1:22" ht="15" customHeight="1" x14ac:dyDescent="0.25">
      <c r="A156" s="10" t="s">
        <v>34</v>
      </c>
      <c r="B156" s="10" t="s">
        <v>24</v>
      </c>
      <c r="C156" s="10" t="s">
        <v>585</v>
      </c>
      <c r="D156" s="10" t="s">
        <v>601</v>
      </c>
      <c r="E156" s="10" t="s">
        <v>637</v>
      </c>
      <c r="H156" s="10" t="s">
        <v>302</v>
      </c>
      <c r="I156" s="72"/>
      <c r="J156" s="72">
        <v>1256.6666666666667</v>
      </c>
      <c r="K156" s="73"/>
      <c r="L156" s="73">
        <v>40</v>
      </c>
      <c r="M156" s="73"/>
      <c r="N156" s="73"/>
      <c r="O156" s="73"/>
      <c r="P156" s="73"/>
      <c r="Q156" s="73"/>
      <c r="R156" s="73">
        <v>166.66666666666669</v>
      </c>
      <c r="S156" s="73"/>
      <c r="T156" s="73">
        <v>500</v>
      </c>
      <c r="U156" s="73">
        <v>300</v>
      </c>
      <c r="V156" s="73">
        <v>250</v>
      </c>
    </row>
    <row r="157" spans="1:22" ht="15" customHeight="1" x14ac:dyDescent="0.25">
      <c r="A157" s="10" t="s">
        <v>34</v>
      </c>
      <c r="B157" s="10" t="s">
        <v>24</v>
      </c>
      <c r="C157" s="10" t="s">
        <v>585</v>
      </c>
      <c r="D157" s="10" t="s">
        <v>601</v>
      </c>
      <c r="E157" s="10" t="s">
        <v>628</v>
      </c>
      <c r="H157" s="10" t="s">
        <v>290</v>
      </c>
      <c r="I157" s="72">
        <v>1</v>
      </c>
      <c r="J157" s="72">
        <v>383.33333333333337</v>
      </c>
      <c r="K157" s="73"/>
      <c r="L157" s="73"/>
      <c r="M157" s="73"/>
      <c r="N157" s="73"/>
      <c r="O157" s="73"/>
      <c r="P157" s="73"/>
      <c r="Q157" s="73"/>
      <c r="R157" s="73">
        <v>33.333333333333336</v>
      </c>
      <c r="S157" s="73"/>
      <c r="T157" s="73">
        <v>50</v>
      </c>
      <c r="U157" s="73">
        <v>200</v>
      </c>
      <c r="V157" s="73">
        <v>100</v>
      </c>
    </row>
    <row r="158" spans="1:22" ht="15" customHeight="1" x14ac:dyDescent="0.25">
      <c r="A158" s="10" t="s">
        <v>34</v>
      </c>
      <c r="B158" s="10" t="s">
        <v>24</v>
      </c>
      <c r="C158" s="10" t="s">
        <v>585</v>
      </c>
      <c r="D158" s="10" t="s">
        <v>601</v>
      </c>
      <c r="E158" s="10" t="s">
        <v>628</v>
      </c>
      <c r="H158" s="10" t="s">
        <v>289</v>
      </c>
      <c r="I158" s="72">
        <v>1</v>
      </c>
      <c r="J158" s="72">
        <v>50</v>
      </c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>
        <v>50</v>
      </c>
    </row>
    <row r="159" spans="1:22" ht="15" customHeight="1" x14ac:dyDescent="0.25">
      <c r="A159" s="10" t="s">
        <v>34</v>
      </c>
      <c r="B159" s="10" t="s">
        <v>24</v>
      </c>
      <c r="C159" s="10" t="s">
        <v>585</v>
      </c>
      <c r="D159" s="10" t="s">
        <v>601</v>
      </c>
      <c r="E159" s="10" t="s">
        <v>628</v>
      </c>
      <c r="H159" s="10" t="s">
        <v>440</v>
      </c>
      <c r="I159" s="72">
        <v>1</v>
      </c>
      <c r="J159" s="72">
        <v>1</v>
      </c>
      <c r="K159" s="73"/>
      <c r="L159" s="73"/>
      <c r="M159" s="73"/>
      <c r="N159" s="73"/>
      <c r="O159" s="73"/>
      <c r="P159" s="73"/>
      <c r="Q159" s="73"/>
      <c r="R159" s="73">
        <v>1</v>
      </c>
      <c r="S159" s="73"/>
      <c r="T159" s="73"/>
      <c r="U159" s="73"/>
      <c r="V159" s="73"/>
    </row>
    <row r="160" spans="1:22" ht="15" customHeight="1" x14ac:dyDescent="0.25">
      <c r="A160" s="10" t="s">
        <v>34</v>
      </c>
      <c r="B160" s="10" t="s">
        <v>24</v>
      </c>
      <c r="C160" s="10" t="s">
        <v>585</v>
      </c>
      <c r="D160" s="10" t="s">
        <v>601</v>
      </c>
      <c r="E160" s="10" t="s">
        <v>628</v>
      </c>
      <c r="H160" s="10" t="s">
        <v>438</v>
      </c>
      <c r="I160" s="72">
        <v>1</v>
      </c>
      <c r="J160" s="72">
        <v>2</v>
      </c>
      <c r="K160" s="73">
        <v>1</v>
      </c>
      <c r="L160" s="73"/>
      <c r="M160" s="73"/>
      <c r="N160" s="73"/>
      <c r="O160" s="73"/>
      <c r="P160" s="73"/>
      <c r="Q160" s="73"/>
      <c r="R160" s="73"/>
      <c r="S160" s="73"/>
      <c r="T160" s="73">
        <v>1</v>
      </c>
      <c r="U160" s="73"/>
      <c r="V160" s="73"/>
    </row>
    <row r="161" spans="1:22" ht="15" customHeight="1" x14ac:dyDescent="0.25">
      <c r="A161" s="10" t="s">
        <v>34</v>
      </c>
      <c r="B161" s="10" t="s">
        <v>24</v>
      </c>
      <c r="C161" s="10" t="s">
        <v>585</v>
      </c>
      <c r="D161" s="10" t="s">
        <v>601</v>
      </c>
      <c r="E161" s="10" t="s">
        <v>628</v>
      </c>
      <c r="H161" s="10" t="s">
        <v>304</v>
      </c>
      <c r="I161" s="72"/>
      <c r="J161" s="72">
        <v>4355.3209109730851</v>
      </c>
      <c r="K161" s="73"/>
      <c r="L161" s="73">
        <v>460</v>
      </c>
      <c r="M161" s="73">
        <v>266.66666666666669</v>
      </c>
      <c r="N161" s="73">
        <v>42.857142857142861</v>
      </c>
      <c r="O161" s="73">
        <v>300</v>
      </c>
      <c r="P161" s="73">
        <v>280</v>
      </c>
      <c r="Q161" s="73">
        <v>39.130434782608695</v>
      </c>
      <c r="R161" s="73">
        <v>1500</v>
      </c>
      <c r="S161" s="73">
        <v>666.66666666666674</v>
      </c>
      <c r="T161" s="73">
        <v>50</v>
      </c>
      <c r="U161" s="73">
        <v>400</v>
      </c>
      <c r="V161" s="73">
        <v>350</v>
      </c>
    </row>
    <row r="162" spans="1:22" ht="15" customHeight="1" x14ac:dyDescent="0.25">
      <c r="A162" s="10" t="s">
        <v>34</v>
      </c>
      <c r="B162" s="10" t="s">
        <v>24</v>
      </c>
      <c r="C162" s="10" t="s">
        <v>585</v>
      </c>
      <c r="D162" s="10" t="s">
        <v>602</v>
      </c>
      <c r="E162" s="10" t="s">
        <v>631</v>
      </c>
      <c r="H162" s="10" t="s">
        <v>764</v>
      </c>
      <c r="I162" s="72">
        <v>1</v>
      </c>
      <c r="J162" s="72">
        <v>20</v>
      </c>
      <c r="K162" s="73"/>
      <c r="L162" s="73">
        <v>20</v>
      </c>
      <c r="M162" s="73"/>
      <c r="N162" s="73"/>
      <c r="O162" s="73"/>
      <c r="P162" s="73"/>
      <c r="Q162" s="73"/>
      <c r="R162" s="73"/>
      <c r="S162" s="73"/>
      <c r="T162" s="73"/>
      <c r="U162" s="73"/>
      <c r="V162" s="73"/>
    </row>
    <row r="163" spans="1:22" ht="15" customHeight="1" x14ac:dyDescent="0.25">
      <c r="A163" s="10" t="s">
        <v>34</v>
      </c>
      <c r="B163" s="10" t="s">
        <v>24</v>
      </c>
      <c r="C163" s="10" t="s">
        <v>585</v>
      </c>
      <c r="D163" s="10" t="s">
        <v>602</v>
      </c>
      <c r="E163" s="10" t="s">
        <v>631</v>
      </c>
      <c r="H163" s="10" t="s">
        <v>398</v>
      </c>
      <c r="I163" s="72">
        <v>1</v>
      </c>
      <c r="J163" s="72">
        <v>60</v>
      </c>
      <c r="K163" s="73"/>
      <c r="L163" s="73">
        <v>60</v>
      </c>
      <c r="M163" s="73"/>
      <c r="N163" s="73"/>
      <c r="O163" s="73"/>
      <c r="P163" s="73"/>
      <c r="Q163" s="73"/>
      <c r="R163" s="73"/>
      <c r="S163" s="73"/>
      <c r="T163" s="73"/>
      <c r="U163" s="73"/>
      <c r="V163" s="73"/>
    </row>
    <row r="164" spans="1:22" ht="15" customHeight="1" x14ac:dyDescent="0.25">
      <c r="A164" s="10" t="s">
        <v>34</v>
      </c>
      <c r="B164" s="10" t="s">
        <v>24</v>
      </c>
      <c r="C164" s="10" t="s">
        <v>585</v>
      </c>
      <c r="H164" s="10" t="s">
        <v>303</v>
      </c>
      <c r="I164" s="72"/>
      <c r="J164" s="72">
        <v>3829.6480331262942</v>
      </c>
      <c r="K164" s="73"/>
      <c r="L164" s="73">
        <v>20</v>
      </c>
      <c r="M164" s="73">
        <v>233.33333333333334</v>
      </c>
      <c r="N164" s="73">
        <v>14.285714285714286</v>
      </c>
      <c r="O164" s="73">
        <v>200</v>
      </c>
      <c r="P164" s="73">
        <v>1120</v>
      </c>
      <c r="Q164" s="73">
        <v>8.695652173913043</v>
      </c>
      <c r="R164" s="73">
        <v>966.66666666666674</v>
      </c>
      <c r="S164" s="73">
        <v>366.66666666666669</v>
      </c>
      <c r="T164" s="73">
        <v>450</v>
      </c>
      <c r="U164" s="73">
        <v>300</v>
      </c>
      <c r="V164" s="73">
        <v>150</v>
      </c>
    </row>
    <row r="165" spans="1:22" ht="15" customHeight="1" x14ac:dyDescent="0.25">
      <c r="A165" s="10" t="s">
        <v>31</v>
      </c>
      <c r="B165" s="10" t="s">
        <v>576</v>
      </c>
      <c r="H165" s="10" t="s">
        <v>288</v>
      </c>
      <c r="I165" s="72">
        <v>1</v>
      </c>
      <c r="J165" s="72">
        <v>883.33333333333337</v>
      </c>
      <c r="K165" s="73">
        <v>50</v>
      </c>
      <c r="L165" s="73"/>
      <c r="M165" s="73">
        <v>16.666666666666668</v>
      </c>
      <c r="N165" s="73"/>
      <c r="O165" s="73">
        <v>66.666666666666671</v>
      </c>
      <c r="P165" s="73"/>
      <c r="Q165" s="73"/>
      <c r="R165" s="73"/>
      <c r="S165" s="73"/>
      <c r="T165" s="73"/>
      <c r="U165" s="73"/>
      <c r="V165" s="73">
        <v>750</v>
      </c>
    </row>
    <row r="166" spans="1:22" ht="15" customHeight="1" x14ac:dyDescent="0.25">
      <c r="A166" s="10" t="s">
        <v>77</v>
      </c>
      <c r="B166" s="10" t="s">
        <v>578</v>
      </c>
      <c r="H166" s="10" t="s">
        <v>373</v>
      </c>
      <c r="I166" s="72">
        <v>1</v>
      </c>
      <c r="J166" s="72">
        <v>166.66666666666669</v>
      </c>
      <c r="K166" s="73"/>
      <c r="L166" s="73"/>
      <c r="M166" s="73"/>
      <c r="N166" s="73"/>
      <c r="O166" s="73">
        <v>166.66666666666669</v>
      </c>
      <c r="P166" s="73"/>
      <c r="Q166" s="73"/>
      <c r="R166" s="73"/>
      <c r="S166" s="73"/>
      <c r="T166" s="73"/>
      <c r="U166" s="73"/>
      <c r="V166" s="73"/>
    </row>
    <row r="167" spans="1:22" ht="15" customHeight="1" x14ac:dyDescent="0.25">
      <c r="I167" s="72"/>
      <c r="J167" s="72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</row>
    <row r="168" spans="1:22" ht="15" customHeight="1" x14ac:dyDescent="0.25">
      <c r="H168" s="9" t="s">
        <v>809</v>
      </c>
      <c r="I168" s="72"/>
      <c r="J168" s="74">
        <v>129417.32091097311</v>
      </c>
      <c r="K168" s="75">
        <v>5427.6666666666697</v>
      </c>
      <c r="L168" s="75">
        <v>6770</v>
      </c>
      <c r="M168" s="75">
        <v>5151</v>
      </c>
      <c r="N168" s="75">
        <v>4446.8571428571449</v>
      </c>
      <c r="O168" s="75">
        <v>11636.333333333336</v>
      </c>
      <c r="P168" s="75">
        <v>7447</v>
      </c>
      <c r="Q168" s="75">
        <v>1440.1304347826085</v>
      </c>
      <c r="R168" s="75">
        <v>15653.333333333347</v>
      </c>
      <c r="S168" s="75">
        <v>12001</v>
      </c>
      <c r="T168" s="75">
        <v>16869</v>
      </c>
      <c r="U168" s="75">
        <v>18073</v>
      </c>
      <c r="V168" s="75">
        <v>24502</v>
      </c>
    </row>
    <row r="169" spans="1:22" ht="15" customHeight="1" x14ac:dyDescent="0.25">
      <c r="H169" s="9" t="s">
        <v>151</v>
      </c>
      <c r="I169" s="74">
        <v>114</v>
      </c>
      <c r="J169" s="72"/>
      <c r="K169" s="1">
        <v>45</v>
      </c>
      <c r="L169" s="1">
        <v>51</v>
      </c>
      <c r="M169" s="1">
        <v>34</v>
      </c>
      <c r="N169" s="1">
        <v>24</v>
      </c>
      <c r="O169" s="1">
        <v>43</v>
      </c>
      <c r="P169" s="1">
        <v>44</v>
      </c>
      <c r="Q169" s="1">
        <v>34</v>
      </c>
      <c r="R169" s="1">
        <v>47</v>
      </c>
      <c r="S169" s="1">
        <v>36</v>
      </c>
      <c r="T169" s="1">
        <v>40</v>
      </c>
      <c r="U169" s="1">
        <v>39</v>
      </c>
      <c r="V169" s="1">
        <v>32</v>
      </c>
    </row>
    <row r="170" spans="1:22" ht="15" customHeight="1" x14ac:dyDescent="0.25">
      <c r="A170" s="9" t="s">
        <v>810</v>
      </c>
      <c r="I170" s="72"/>
      <c r="J170" s="72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</row>
    <row r="171" spans="1:22" ht="15" customHeight="1" x14ac:dyDescent="0.25">
      <c r="A171" s="10" t="s">
        <v>73</v>
      </c>
      <c r="B171" s="10" t="s">
        <v>577</v>
      </c>
      <c r="C171" s="10" t="s">
        <v>589</v>
      </c>
      <c r="D171" s="10" t="s">
        <v>608</v>
      </c>
      <c r="E171" s="10" t="s">
        <v>649</v>
      </c>
      <c r="H171" s="10" t="s">
        <v>434</v>
      </c>
      <c r="I171" s="72">
        <v>1</v>
      </c>
      <c r="J171" s="72">
        <v>18</v>
      </c>
      <c r="K171" s="73"/>
      <c r="L171" s="73"/>
      <c r="M171" s="73"/>
      <c r="N171" s="73">
        <v>17</v>
      </c>
      <c r="O171" s="73"/>
      <c r="P171" s="73"/>
      <c r="Q171" s="73">
        <v>1</v>
      </c>
      <c r="R171" s="73"/>
      <c r="S171" s="73"/>
      <c r="T171" s="73"/>
      <c r="U171" s="73"/>
      <c r="V171" s="73"/>
    </row>
    <row r="172" spans="1:22" ht="15" customHeight="1" x14ac:dyDescent="0.25">
      <c r="A172" s="10" t="s">
        <v>152</v>
      </c>
      <c r="B172" s="10" t="s">
        <v>577</v>
      </c>
      <c r="C172" s="10" t="s">
        <v>588</v>
      </c>
      <c r="D172" s="10" t="s">
        <v>609</v>
      </c>
      <c r="E172" s="10" t="s">
        <v>658</v>
      </c>
      <c r="H172" s="10" t="s">
        <v>428</v>
      </c>
      <c r="I172" s="72">
        <v>1</v>
      </c>
      <c r="J172" s="72">
        <v>7</v>
      </c>
      <c r="K172" s="73"/>
      <c r="L172" s="73">
        <v>3</v>
      </c>
      <c r="M172" s="73"/>
      <c r="N172" s="73"/>
      <c r="O172" s="73"/>
      <c r="P172" s="73"/>
      <c r="Q172" s="73"/>
      <c r="R172" s="73">
        <v>4</v>
      </c>
      <c r="S172" s="73"/>
      <c r="T172" s="73"/>
      <c r="U172" s="73"/>
      <c r="V172" s="73"/>
    </row>
    <row r="173" spans="1:22" ht="15" customHeight="1" x14ac:dyDescent="0.25">
      <c r="A173" s="10" t="s">
        <v>152</v>
      </c>
      <c r="B173" s="10" t="s">
        <v>577</v>
      </c>
      <c r="C173" s="10" t="s">
        <v>588</v>
      </c>
      <c r="D173" s="10" t="s">
        <v>606</v>
      </c>
      <c r="E173" s="10" t="s">
        <v>645</v>
      </c>
      <c r="H173" s="10" t="s">
        <v>429</v>
      </c>
      <c r="I173" s="72">
        <v>1</v>
      </c>
      <c r="J173" s="72">
        <v>5.3478260869565215</v>
      </c>
      <c r="K173" s="73"/>
      <c r="L173" s="73">
        <v>1</v>
      </c>
      <c r="M173" s="73"/>
      <c r="N173" s="73"/>
      <c r="O173" s="73"/>
      <c r="P173" s="73"/>
      <c r="Q173" s="73">
        <v>4.3478260869565215</v>
      </c>
      <c r="R173" s="73"/>
      <c r="S173" s="73"/>
      <c r="T173" s="73"/>
      <c r="U173" s="73"/>
      <c r="V173" s="73"/>
    </row>
    <row r="174" spans="1:22" ht="15" customHeight="1" x14ac:dyDescent="0.25">
      <c r="A174" s="10" t="s">
        <v>152</v>
      </c>
      <c r="B174" s="10" t="s">
        <v>577</v>
      </c>
      <c r="C174" s="10" t="s">
        <v>588</v>
      </c>
      <c r="H174" s="10" t="s">
        <v>763</v>
      </c>
      <c r="I174" s="72"/>
      <c r="J174" s="72">
        <v>100</v>
      </c>
      <c r="K174" s="73"/>
      <c r="L174" s="73"/>
      <c r="M174" s="73"/>
      <c r="N174" s="73"/>
      <c r="O174" s="73">
        <v>33.333333333333336</v>
      </c>
      <c r="P174" s="73"/>
      <c r="Q174" s="73"/>
      <c r="R174" s="73">
        <v>66.666666666666671</v>
      </c>
      <c r="S174" s="73"/>
      <c r="T174" s="73"/>
      <c r="U174" s="73"/>
      <c r="V174" s="73"/>
    </row>
    <row r="175" spans="1:22" ht="15" customHeight="1" x14ac:dyDescent="0.25">
      <c r="I175" s="72"/>
      <c r="J175" s="72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</row>
    <row r="176" spans="1:22" ht="15" customHeight="1" x14ac:dyDescent="0.25">
      <c r="H176" s="9" t="s">
        <v>809</v>
      </c>
      <c r="I176" s="72"/>
      <c r="J176" s="74">
        <v>130.34782608695653</v>
      </c>
      <c r="K176" s="75">
        <v>0</v>
      </c>
      <c r="L176" s="75">
        <v>4</v>
      </c>
      <c r="M176" s="75">
        <v>0</v>
      </c>
      <c r="N176" s="75">
        <v>17</v>
      </c>
      <c r="O176" s="75">
        <v>33.333333333333336</v>
      </c>
      <c r="P176" s="75">
        <v>0</v>
      </c>
      <c r="Q176" s="75">
        <v>5.3478260869565215</v>
      </c>
      <c r="R176" s="75">
        <v>70.666666666666671</v>
      </c>
      <c r="S176" s="75">
        <v>0</v>
      </c>
      <c r="T176" s="75">
        <v>0</v>
      </c>
      <c r="U176" s="75">
        <v>0</v>
      </c>
      <c r="V176" s="75">
        <v>0</v>
      </c>
    </row>
    <row r="177" spans="1:22" s="4" customFormat="1" ht="15" customHeight="1" x14ac:dyDescent="0.25">
      <c r="A177" s="9"/>
      <c r="B177" s="9"/>
      <c r="C177" s="9"/>
      <c r="D177" s="9"/>
      <c r="E177" s="9"/>
      <c r="F177" s="9"/>
      <c r="G177" s="9"/>
      <c r="H177" s="9" t="s">
        <v>151</v>
      </c>
      <c r="I177" s="74">
        <v>3</v>
      </c>
      <c r="J177" s="74"/>
      <c r="K177" s="75"/>
      <c r="L177" s="75">
        <v>2</v>
      </c>
      <c r="M177" s="75"/>
      <c r="N177" s="75">
        <v>1</v>
      </c>
      <c r="O177" s="75">
        <v>1</v>
      </c>
      <c r="P177" s="75"/>
      <c r="Q177" s="75">
        <v>2</v>
      </c>
      <c r="R177" s="75">
        <v>1</v>
      </c>
      <c r="S177" s="75"/>
      <c r="T177" s="75"/>
      <c r="U177" s="75"/>
      <c r="V177" s="75"/>
    </row>
    <row r="178" spans="1:22" ht="15" customHeight="1" x14ac:dyDescent="0.25">
      <c r="I178" s="72"/>
      <c r="J178" s="72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</row>
    <row r="179" spans="1:22" ht="15" customHeight="1" x14ac:dyDescent="0.25">
      <c r="A179" s="76" t="s">
        <v>892</v>
      </c>
      <c r="I179" s="72"/>
      <c r="J179" s="72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</row>
    <row r="180" spans="1:22" ht="15" customHeight="1" x14ac:dyDescent="0.25">
      <c r="A180" s="10" t="s">
        <v>32</v>
      </c>
      <c r="B180" s="10" t="s">
        <v>13</v>
      </c>
      <c r="C180" s="10" t="s">
        <v>749</v>
      </c>
      <c r="D180" s="10" t="s">
        <v>750</v>
      </c>
      <c r="E180" s="10" t="s">
        <v>814</v>
      </c>
      <c r="H180" s="10" t="s">
        <v>840</v>
      </c>
      <c r="I180" s="72">
        <v>1</v>
      </c>
      <c r="J180" s="72">
        <v>136.66666666666669</v>
      </c>
      <c r="K180" s="73">
        <v>50</v>
      </c>
      <c r="L180" s="73">
        <v>20</v>
      </c>
      <c r="M180" s="73"/>
      <c r="N180" s="73"/>
      <c r="O180" s="73"/>
      <c r="P180" s="73"/>
      <c r="Q180" s="73"/>
      <c r="R180" s="73">
        <v>66.666666666666671</v>
      </c>
      <c r="S180" s="73"/>
      <c r="T180" s="73"/>
      <c r="U180" s="73"/>
      <c r="V180" s="73"/>
    </row>
    <row r="181" spans="1:22" ht="15" customHeight="1" x14ac:dyDescent="0.25">
      <c r="A181" s="10" t="s">
        <v>32</v>
      </c>
      <c r="B181" s="10" t="s">
        <v>13</v>
      </c>
      <c r="C181" s="10" t="s">
        <v>749</v>
      </c>
      <c r="D181" s="10" t="s">
        <v>750</v>
      </c>
      <c r="E181" s="10" t="s">
        <v>814</v>
      </c>
      <c r="H181" s="10" t="s">
        <v>815</v>
      </c>
      <c r="I181" s="72">
        <v>1</v>
      </c>
      <c r="J181" s="72">
        <v>66.666666666666671</v>
      </c>
      <c r="K181" s="73">
        <v>33.333333333333336</v>
      </c>
      <c r="L181" s="73"/>
      <c r="M181" s="73">
        <v>33.333333333333336</v>
      </c>
      <c r="N181" s="73"/>
      <c r="O181" s="73"/>
      <c r="P181" s="73"/>
      <c r="Q181" s="73"/>
      <c r="R181" s="73"/>
      <c r="S181" s="73"/>
      <c r="T181" s="73"/>
      <c r="U181" s="73"/>
      <c r="V181" s="73"/>
    </row>
    <row r="182" spans="1:22" ht="15" customHeight="1" x14ac:dyDescent="0.25">
      <c r="A182" s="10" t="s">
        <v>32</v>
      </c>
      <c r="B182" s="10" t="s">
        <v>13</v>
      </c>
      <c r="C182" s="10" t="s">
        <v>749</v>
      </c>
      <c r="D182" s="10" t="s">
        <v>750</v>
      </c>
      <c r="E182" s="10" t="s">
        <v>814</v>
      </c>
      <c r="H182" s="10" t="s">
        <v>818</v>
      </c>
      <c r="I182" s="72"/>
      <c r="J182" s="72">
        <v>7663.3333333333339</v>
      </c>
      <c r="K182" s="73">
        <v>216.66666666666669</v>
      </c>
      <c r="L182" s="73">
        <v>60</v>
      </c>
      <c r="M182" s="73">
        <v>16.666666666666668</v>
      </c>
      <c r="N182" s="73"/>
      <c r="O182" s="73">
        <v>66.666666666666671</v>
      </c>
      <c r="P182" s="73">
        <v>20</v>
      </c>
      <c r="Q182" s="73">
        <v>50</v>
      </c>
      <c r="R182" s="73">
        <v>200</v>
      </c>
      <c r="S182" s="73">
        <v>433.33333333333337</v>
      </c>
      <c r="T182" s="73">
        <v>2550</v>
      </c>
      <c r="U182" s="73">
        <v>2750</v>
      </c>
      <c r="V182" s="73">
        <v>1300</v>
      </c>
    </row>
    <row r="183" spans="1:22" ht="15" customHeight="1" x14ac:dyDescent="0.25">
      <c r="A183" s="10" t="s">
        <v>32</v>
      </c>
      <c r="B183" s="10" t="s">
        <v>13</v>
      </c>
      <c r="C183" s="10" t="s">
        <v>749</v>
      </c>
      <c r="D183" s="10" t="s">
        <v>750</v>
      </c>
      <c r="E183" s="10" t="s">
        <v>814</v>
      </c>
      <c r="H183" s="10" t="s">
        <v>819</v>
      </c>
      <c r="I183" s="72">
        <v>1</v>
      </c>
      <c r="J183" s="72">
        <v>573.33333333333326</v>
      </c>
      <c r="K183" s="73"/>
      <c r="L183" s="73">
        <v>20</v>
      </c>
      <c r="M183" s="73">
        <v>16.666666666666668</v>
      </c>
      <c r="N183" s="73"/>
      <c r="O183" s="73"/>
      <c r="P183" s="73">
        <v>20</v>
      </c>
      <c r="Q183" s="73">
        <v>250</v>
      </c>
      <c r="R183" s="73">
        <v>133.33333333333334</v>
      </c>
      <c r="S183" s="73">
        <v>33.333333333333336</v>
      </c>
      <c r="T183" s="73"/>
      <c r="U183" s="73"/>
      <c r="V183" s="73">
        <v>100</v>
      </c>
    </row>
    <row r="184" spans="1:22" ht="15" customHeight="1" x14ac:dyDescent="0.25">
      <c r="A184" s="10" t="s">
        <v>32</v>
      </c>
      <c r="B184" s="10" t="s">
        <v>13</v>
      </c>
      <c r="C184" s="10" t="s">
        <v>749</v>
      </c>
      <c r="D184" s="10" t="s">
        <v>750</v>
      </c>
      <c r="E184" s="10" t="s">
        <v>814</v>
      </c>
      <c r="H184" s="10" t="s">
        <v>827</v>
      </c>
      <c r="I184" s="72">
        <v>1</v>
      </c>
      <c r="J184" s="72">
        <v>4536.666666666667</v>
      </c>
      <c r="K184" s="73"/>
      <c r="L184" s="73">
        <v>220</v>
      </c>
      <c r="M184" s="73">
        <v>933.33333333333337</v>
      </c>
      <c r="N184" s="73"/>
      <c r="O184" s="73"/>
      <c r="P184" s="73"/>
      <c r="Q184" s="73">
        <v>950</v>
      </c>
      <c r="R184" s="73">
        <v>700</v>
      </c>
      <c r="S184" s="73">
        <v>133.33333333333334</v>
      </c>
      <c r="T184" s="73">
        <v>500</v>
      </c>
      <c r="U184" s="73">
        <v>450</v>
      </c>
      <c r="V184" s="73">
        <v>650</v>
      </c>
    </row>
    <row r="185" spans="1:22" ht="15" customHeight="1" x14ac:dyDescent="0.25">
      <c r="A185" s="10" t="s">
        <v>32</v>
      </c>
      <c r="B185" s="10" t="s">
        <v>13</v>
      </c>
      <c r="C185" s="10" t="s">
        <v>749</v>
      </c>
      <c r="D185" s="10" t="s">
        <v>750</v>
      </c>
      <c r="E185" s="10" t="s">
        <v>814</v>
      </c>
      <c r="H185" s="10" t="s">
        <v>833</v>
      </c>
      <c r="I185" s="72">
        <v>1</v>
      </c>
      <c r="J185" s="72">
        <v>70</v>
      </c>
      <c r="K185" s="73"/>
      <c r="L185" s="73">
        <v>20</v>
      </c>
      <c r="M185" s="73"/>
      <c r="N185" s="73"/>
      <c r="O185" s="73"/>
      <c r="P185" s="73"/>
      <c r="Q185" s="73">
        <v>50</v>
      </c>
      <c r="R185" s="73"/>
      <c r="S185" s="73"/>
      <c r="T185" s="73"/>
      <c r="U185" s="73"/>
      <c r="V185" s="73"/>
    </row>
    <row r="186" spans="1:22" ht="15" customHeight="1" x14ac:dyDescent="0.25">
      <c r="A186" s="10" t="s">
        <v>32</v>
      </c>
      <c r="B186" s="10" t="s">
        <v>13</v>
      </c>
      <c r="C186" s="10" t="s">
        <v>749</v>
      </c>
      <c r="D186" s="10" t="s">
        <v>750</v>
      </c>
      <c r="E186" s="10" t="s">
        <v>824</v>
      </c>
      <c r="H186" s="10" t="s">
        <v>825</v>
      </c>
      <c r="I186" s="72">
        <v>1</v>
      </c>
      <c r="J186" s="72">
        <v>21769.523809523809</v>
      </c>
      <c r="K186" s="73">
        <v>1016.6666666666667</v>
      </c>
      <c r="L186" s="73"/>
      <c r="M186" s="73">
        <v>300</v>
      </c>
      <c r="N186" s="73">
        <v>7042.8571428571431</v>
      </c>
      <c r="O186" s="73"/>
      <c r="P186" s="73">
        <v>1360</v>
      </c>
      <c r="Q186" s="73">
        <v>11700</v>
      </c>
      <c r="R186" s="73"/>
      <c r="S186" s="73"/>
      <c r="T186" s="73">
        <v>300</v>
      </c>
      <c r="U186" s="73"/>
      <c r="V186" s="73">
        <v>50</v>
      </c>
    </row>
    <row r="187" spans="1:22" ht="15" customHeight="1" x14ac:dyDescent="0.25">
      <c r="A187" s="10" t="s">
        <v>32</v>
      </c>
      <c r="B187" s="10" t="s">
        <v>13</v>
      </c>
      <c r="C187" s="10" t="s">
        <v>749</v>
      </c>
      <c r="D187" s="10" t="s">
        <v>750</v>
      </c>
      <c r="E187" s="10" t="s">
        <v>824</v>
      </c>
      <c r="H187" s="10" t="s">
        <v>826</v>
      </c>
      <c r="I187" s="72"/>
      <c r="J187" s="72">
        <v>40850</v>
      </c>
      <c r="K187" s="73"/>
      <c r="L187" s="73"/>
      <c r="M187" s="73">
        <v>233.33333333333334</v>
      </c>
      <c r="N187" s="73"/>
      <c r="O187" s="73">
        <v>400</v>
      </c>
      <c r="P187" s="73">
        <v>800</v>
      </c>
      <c r="Q187" s="73">
        <v>39350</v>
      </c>
      <c r="R187" s="73"/>
      <c r="S187" s="73">
        <v>66.666666666666671</v>
      </c>
      <c r="T187" s="73"/>
      <c r="U187" s="73"/>
      <c r="V187" s="73"/>
    </row>
    <row r="188" spans="1:22" ht="15" customHeight="1" x14ac:dyDescent="0.25">
      <c r="A188" s="10" t="s">
        <v>32</v>
      </c>
      <c r="B188" s="10" t="s">
        <v>13</v>
      </c>
      <c r="C188" s="10" t="s">
        <v>749</v>
      </c>
      <c r="D188" s="10" t="s">
        <v>750</v>
      </c>
      <c r="E188" s="10" t="s">
        <v>824</v>
      </c>
      <c r="H188" s="10" t="s">
        <v>836</v>
      </c>
      <c r="I188" s="72">
        <v>1</v>
      </c>
      <c r="J188" s="72">
        <v>450</v>
      </c>
      <c r="K188" s="73"/>
      <c r="L188" s="73"/>
      <c r="M188" s="73"/>
      <c r="N188" s="73"/>
      <c r="O188" s="73"/>
      <c r="P188" s="73"/>
      <c r="Q188" s="73"/>
      <c r="R188" s="73"/>
      <c r="S188" s="73"/>
      <c r="T188" s="73">
        <v>300</v>
      </c>
      <c r="U188" s="73">
        <v>150</v>
      </c>
      <c r="V188" s="73"/>
    </row>
    <row r="189" spans="1:22" ht="15" customHeight="1" x14ac:dyDescent="0.25">
      <c r="A189" s="10" t="s">
        <v>32</v>
      </c>
      <c r="B189" s="10" t="s">
        <v>13</v>
      </c>
      <c r="C189" s="10" t="s">
        <v>749</v>
      </c>
      <c r="D189" s="10" t="s">
        <v>750</v>
      </c>
      <c r="E189" s="10" t="s">
        <v>824</v>
      </c>
      <c r="H189" s="10" t="s">
        <v>839</v>
      </c>
      <c r="I189" s="72">
        <v>1</v>
      </c>
      <c r="J189" s="72">
        <v>15653.809523809523</v>
      </c>
      <c r="K189" s="73">
        <v>2516.666666666667</v>
      </c>
      <c r="L189" s="73">
        <v>1780</v>
      </c>
      <c r="M189" s="73">
        <v>2450</v>
      </c>
      <c r="N189" s="73">
        <v>157.14285714285714</v>
      </c>
      <c r="O189" s="73">
        <v>2833.3333333333335</v>
      </c>
      <c r="P189" s="73">
        <v>500</v>
      </c>
      <c r="Q189" s="73">
        <v>1550</v>
      </c>
      <c r="R189" s="73">
        <v>3366.666666666667</v>
      </c>
      <c r="S189" s="73"/>
      <c r="T189" s="73"/>
      <c r="U189" s="73">
        <v>450</v>
      </c>
      <c r="V189" s="73">
        <v>50</v>
      </c>
    </row>
    <row r="190" spans="1:22" ht="15" customHeight="1" x14ac:dyDescent="0.25">
      <c r="A190" s="10" t="s">
        <v>32</v>
      </c>
      <c r="B190" s="10" t="s">
        <v>13</v>
      </c>
      <c r="C190" s="10" t="s">
        <v>749</v>
      </c>
      <c r="D190" s="10" t="s">
        <v>750</v>
      </c>
      <c r="E190" s="10" t="s">
        <v>830</v>
      </c>
      <c r="H190" s="10" t="s">
        <v>831</v>
      </c>
      <c r="I190" s="72">
        <v>1</v>
      </c>
      <c r="J190" s="72">
        <v>316.66666666666669</v>
      </c>
      <c r="K190" s="73">
        <v>83.333333333333343</v>
      </c>
      <c r="L190" s="73">
        <v>100</v>
      </c>
      <c r="M190" s="73"/>
      <c r="N190" s="73"/>
      <c r="O190" s="73">
        <v>66.666666666666671</v>
      </c>
      <c r="P190" s="73"/>
      <c r="Q190" s="73"/>
      <c r="R190" s="73">
        <v>66.666666666666671</v>
      </c>
      <c r="S190" s="73"/>
      <c r="T190" s="73"/>
      <c r="U190" s="73"/>
      <c r="V190" s="73"/>
    </row>
    <row r="191" spans="1:22" ht="15" customHeight="1" x14ac:dyDescent="0.25">
      <c r="A191" s="10" t="s">
        <v>32</v>
      </c>
      <c r="B191" s="10" t="s">
        <v>13</v>
      </c>
      <c r="C191" s="10" t="s">
        <v>749</v>
      </c>
      <c r="D191" s="10" t="s">
        <v>750</v>
      </c>
      <c r="E191" s="10" t="s">
        <v>834</v>
      </c>
      <c r="H191" s="10" t="s">
        <v>835</v>
      </c>
      <c r="I191" s="72">
        <v>1</v>
      </c>
      <c r="J191" s="72">
        <v>4276.666666666667</v>
      </c>
      <c r="K191" s="73"/>
      <c r="L191" s="73"/>
      <c r="M191" s="73">
        <v>33.333333333333336</v>
      </c>
      <c r="N191" s="73"/>
      <c r="O191" s="73"/>
      <c r="P191" s="73">
        <v>60</v>
      </c>
      <c r="Q191" s="73"/>
      <c r="R191" s="73"/>
      <c r="S191" s="73">
        <v>33.333333333333336</v>
      </c>
      <c r="T191" s="73">
        <v>1750</v>
      </c>
      <c r="U191" s="73">
        <v>1450</v>
      </c>
      <c r="V191" s="73">
        <v>950</v>
      </c>
    </row>
    <row r="192" spans="1:22" ht="15" customHeight="1" x14ac:dyDescent="0.25">
      <c r="A192" s="10" t="s">
        <v>32</v>
      </c>
      <c r="B192" s="10" t="s">
        <v>13</v>
      </c>
      <c r="C192" s="10" t="s">
        <v>749</v>
      </c>
      <c r="D192" s="10" t="s">
        <v>750</v>
      </c>
      <c r="E192" s="10" t="s">
        <v>837</v>
      </c>
      <c r="H192" s="10" t="s">
        <v>832</v>
      </c>
      <c r="I192" s="72">
        <v>1</v>
      </c>
      <c r="J192" s="72">
        <v>66.666666666666671</v>
      </c>
      <c r="K192" s="73"/>
      <c r="L192" s="73"/>
      <c r="M192" s="73"/>
      <c r="N192" s="73"/>
      <c r="O192" s="73"/>
      <c r="P192" s="73"/>
      <c r="Q192" s="73"/>
      <c r="R192" s="73">
        <v>66.666666666666671</v>
      </c>
      <c r="S192" s="73"/>
      <c r="T192" s="73"/>
      <c r="U192" s="73"/>
      <c r="V192" s="73"/>
    </row>
    <row r="193" spans="1:22" ht="15" customHeight="1" x14ac:dyDescent="0.25">
      <c r="A193" s="10" t="s">
        <v>32</v>
      </c>
      <c r="B193" s="10" t="s">
        <v>13</v>
      </c>
      <c r="C193" s="10" t="s">
        <v>749</v>
      </c>
      <c r="D193" s="10" t="s">
        <v>750</v>
      </c>
      <c r="E193" s="10" t="s">
        <v>837</v>
      </c>
      <c r="H193" s="10" t="s">
        <v>838</v>
      </c>
      <c r="I193" s="72"/>
      <c r="J193" s="72">
        <v>4183.3333333333339</v>
      </c>
      <c r="K193" s="73">
        <v>250.00000000000003</v>
      </c>
      <c r="L193" s="73">
        <v>640</v>
      </c>
      <c r="M193" s="73">
        <v>16.666666666666668</v>
      </c>
      <c r="N193" s="73"/>
      <c r="O193" s="73">
        <v>566.66666666666674</v>
      </c>
      <c r="P193" s="73">
        <v>160</v>
      </c>
      <c r="Q193" s="73"/>
      <c r="R193" s="73">
        <v>1500</v>
      </c>
      <c r="S193" s="73"/>
      <c r="T193" s="73">
        <v>700</v>
      </c>
      <c r="U193" s="73">
        <v>150</v>
      </c>
      <c r="V193" s="73">
        <v>200</v>
      </c>
    </row>
    <row r="194" spans="1:22" ht="15" customHeight="1" x14ac:dyDescent="0.25">
      <c r="A194" s="10" t="s">
        <v>32</v>
      </c>
      <c r="B194" s="10" t="s">
        <v>13</v>
      </c>
      <c r="C194" s="10" t="s">
        <v>749</v>
      </c>
      <c r="D194" s="10" t="s">
        <v>750</v>
      </c>
      <c r="H194" s="10" t="s">
        <v>359</v>
      </c>
      <c r="I194" s="72"/>
      <c r="J194" s="72">
        <v>14663.333333333334</v>
      </c>
      <c r="K194" s="73">
        <v>2133.3333333333335</v>
      </c>
      <c r="L194" s="73">
        <v>1980</v>
      </c>
      <c r="M194" s="73">
        <v>1933.3333333333335</v>
      </c>
      <c r="N194" s="73">
        <v>3400</v>
      </c>
      <c r="O194" s="73"/>
      <c r="P194" s="73"/>
      <c r="Q194" s="73">
        <v>1350</v>
      </c>
      <c r="R194" s="73">
        <v>666.66666666666674</v>
      </c>
      <c r="S194" s="73">
        <v>200</v>
      </c>
      <c r="T194" s="73">
        <v>1650</v>
      </c>
      <c r="U194" s="73">
        <v>900</v>
      </c>
      <c r="V194" s="73">
        <v>450</v>
      </c>
    </row>
    <row r="195" spans="1:22" ht="15" customHeight="1" x14ac:dyDescent="0.25">
      <c r="A195" s="10" t="s">
        <v>83</v>
      </c>
      <c r="B195" s="10" t="s">
        <v>13</v>
      </c>
      <c r="C195" s="10" t="s">
        <v>760</v>
      </c>
      <c r="D195" s="10" t="s">
        <v>816</v>
      </c>
      <c r="H195" s="10" t="s">
        <v>817</v>
      </c>
      <c r="I195" s="72">
        <v>1</v>
      </c>
      <c r="J195" s="72">
        <v>693.33333333333337</v>
      </c>
      <c r="K195" s="73">
        <v>66.666666666666671</v>
      </c>
      <c r="L195" s="73"/>
      <c r="M195" s="73"/>
      <c r="N195" s="73"/>
      <c r="O195" s="73">
        <v>66.666666666666671</v>
      </c>
      <c r="P195" s="73">
        <v>60</v>
      </c>
      <c r="Q195" s="73"/>
      <c r="R195" s="73"/>
      <c r="S195" s="73">
        <v>400</v>
      </c>
      <c r="T195" s="73"/>
      <c r="U195" s="73"/>
      <c r="V195" s="73">
        <v>100</v>
      </c>
    </row>
    <row r="196" spans="1:22" ht="15" customHeight="1" x14ac:dyDescent="0.25">
      <c r="A196" s="10" t="s">
        <v>83</v>
      </c>
      <c r="B196" s="10" t="s">
        <v>13</v>
      </c>
      <c r="C196" s="10" t="s">
        <v>760</v>
      </c>
      <c r="D196" s="10" t="s">
        <v>820</v>
      </c>
      <c r="E196" s="10" t="s">
        <v>821</v>
      </c>
      <c r="H196" s="10" t="s">
        <v>822</v>
      </c>
      <c r="I196" s="72">
        <v>1</v>
      </c>
      <c r="J196" s="72">
        <v>7916.666666666667</v>
      </c>
      <c r="K196" s="73"/>
      <c r="L196" s="73"/>
      <c r="M196" s="73"/>
      <c r="N196" s="73"/>
      <c r="O196" s="73">
        <v>600</v>
      </c>
      <c r="P196" s="73">
        <v>600</v>
      </c>
      <c r="Q196" s="73"/>
      <c r="R196" s="73">
        <v>600</v>
      </c>
      <c r="S196" s="73">
        <v>966.66666666666674</v>
      </c>
      <c r="T196" s="73">
        <v>2000</v>
      </c>
      <c r="U196" s="73">
        <v>1800</v>
      </c>
      <c r="V196" s="73">
        <v>1350</v>
      </c>
    </row>
    <row r="197" spans="1:22" ht="15" customHeight="1" x14ac:dyDescent="0.25">
      <c r="A197" s="10" t="s">
        <v>83</v>
      </c>
      <c r="B197" s="10" t="s">
        <v>13</v>
      </c>
      <c r="C197" s="10" t="s">
        <v>760</v>
      </c>
      <c r="D197" s="10" t="s">
        <v>820</v>
      </c>
      <c r="H197" s="10" t="s">
        <v>823</v>
      </c>
      <c r="I197" s="72"/>
      <c r="J197" s="72">
        <v>6533.3954451345762</v>
      </c>
      <c r="K197" s="73">
        <v>850.00000000000011</v>
      </c>
      <c r="L197" s="73">
        <v>1260</v>
      </c>
      <c r="M197" s="73">
        <v>3333.3333333333335</v>
      </c>
      <c r="N197" s="73">
        <v>385.71428571428572</v>
      </c>
      <c r="O197" s="73"/>
      <c r="P197" s="73"/>
      <c r="Q197" s="73">
        <v>704.3478260869565</v>
      </c>
      <c r="R197" s="73"/>
      <c r="S197" s="73"/>
      <c r="T197" s="73"/>
      <c r="U197" s="73"/>
      <c r="V197" s="73"/>
    </row>
    <row r="198" spans="1:22" ht="15" customHeight="1" x14ac:dyDescent="0.25">
      <c r="A198" s="10" t="s">
        <v>83</v>
      </c>
      <c r="B198" s="10" t="s">
        <v>13</v>
      </c>
      <c r="C198" s="10" t="s">
        <v>760</v>
      </c>
      <c r="D198" s="10" t="s">
        <v>828</v>
      </c>
      <c r="H198" s="10" t="s">
        <v>829</v>
      </c>
      <c r="I198" s="72">
        <v>1</v>
      </c>
      <c r="J198" s="72">
        <v>587.68115942028987</v>
      </c>
      <c r="K198" s="73">
        <v>183.33333333333334</v>
      </c>
      <c r="L198" s="73"/>
      <c r="M198" s="73">
        <v>366.66666666666669</v>
      </c>
      <c r="N198" s="73"/>
      <c r="O198" s="73">
        <v>33.333333333333336</v>
      </c>
      <c r="P198" s="73"/>
      <c r="Q198" s="73">
        <v>4.3478260869565215</v>
      </c>
      <c r="R198" s="73"/>
      <c r="S198" s="73"/>
      <c r="T198" s="73"/>
      <c r="U198" s="73"/>
      <c r="V198" s="73"/>
    </row>
    <row r="199" spans="1:22" ht="15" customHeight="1" x14ac:dyDescent="0.25">
      <c r="A199" s="10" t="s">
        <v>83</v>
      </c>
      <c r="B199" s="10" t="s">
        <v>13</v>
      </c>
      <c r="C199" s="10" t="s">
        <v>760</v>
      </c>
      <c r="H199" s="10" t="s">
        <v>360</v>
      </c>
      <c r="I199" s="72"/>
      <c r="J199" s="72">
        <v>66.666666666666671</v>
      </c>
      <c r="K199" s="73"/>
      <c r="L199" s="73"/>
      <c r="M199" s="73"/>
      <c r="N199" s="73"/>
      <c r="O199" s="73"/>
      <c r="P199" s="73"/>
      <c r="Q199" s="73"/>
      <c r="R199" s="73"/>
      <c r="S199" s="73">
        <v>66.666666666666671</v>
      </c>
      <c r="T199" s="73"/>
      <c r="U199" s="73"/>
      <c r="V199" s="73"/>
    </row>
    <row r="200" spans="1:22" ht="15" customHeight="1" x14ac:dyDescent="0.25">
      <c r="A200" s="10" t="s">
        <v>91</v>
      </c>
      <c r="B200" s="10" t="s">
        <v>13</v>
      </c>
      <c r="C200" s="10" t="s">
        <v>748</v>
      </c>
      <c r="H200" s="10" t="s">
        <v>377</v>
      </c>
      <c r="I200" s="72">
        <v>1</v>
      </c>
      <c r="J200" s="72">
        <v>10561.801242236024</v>
      </c>
      <c r="K200" s="73">
        <v>200</v>
      </c>
      <c r="L200" s="73">
        <v>440</v>
      </c>
      <c r="M200" s="73">
        <v>2866.666666666667</v>
      </c>
      <c r="N200" s="73">
        <v>85.714285714285722</v>
      </c>
      <c r="O200" s="73">
        <v>500.00000000000006</v>
      </c>
      <c r="P200" s="73">
        <v>260</v>
      </c>
      <c r="Q200" s="73">
        <v>2726.086956521739</v>
      </c>
      <c r="R200" s="73">
        <v>866.66666666666674</v>
      </c>
      <c r="S200" s="73">
        <v>1766.6666666666667</v>
      </c>
      <c r="T200" s="73">
        <v>300</v>
      </c>
      <c r="U200" s="73">
        <v>250</v>
      </c>
      <c r="V200" s="73">
        <v>300</v>
      </c>
    </row>
    <row r="201" spans="1:22" ht="15" customHeight="1" x14ac:dyDescent="0.25">
      <c r="I201" s="72"/>
      <c r="J201" s="72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</row>
    <row r="202" spans="1:22" s="4" customFormat="1" ht="15" customHeight="1" x14ac:dyDescent="0.25">
      <c r="A202" s="9"/>
      <c r="B202" s="9"/>
      <c r="C202" s="9"/>
      <c r="D202" s="9"/>
      <c r="E202" s="9"/>
      <c r="F202" s="9"/>
      <c r="G202" s="9"/>
      <c r="H202" s="4" t="s">
        <v>809</v>
      </c>
      <c r="I202" s="74"/>
      <c r="J202" s="74">
        <v>141636.21118012423</v>
      </c>
      <c r="K202" s="75">
        <v>7600.0000000000018</v>
      </c>
      <c r="L202" s="75">
        <v>6540</v>
      </c>
      <c r="M202" s="75">
        <v>12533.333333333332</v>
      </c>
      <c r="N202" s="75">
        <v>11071.428571428572</v>
      </c>
      <c r="O202" s="75">
        <v>5133.333333333333</v>
      </c>
      <c r="P202" s="75">
        <v>3840</v>
      </c>
      <c r="Q202" s="75">
        <v>58684.782608695656</v>
      </c>
      <c r="R202" s="75">
        <v>8233.3333333333339</v>
      </c>
      <c r="S202" s="75">
        <v>4100</v>
      </c>
      <c r="T202" s="75">
        <v>10050</v>
      </c>
      <c r="U202" s="75">
        <v>8350</v>
      </c>
      <c r="V202" s="75">
        <v>5500</v>
      </c>
    </row>
    <row r="203" spans="1:22" s="4" customFormat="1" ht="15" customHeight="1" x14ac:dyDescent="0.25">
      <c r="A203" s="9"/>
      <c r="B203" s="9"/>
      <c r="C203" s="9"/>
      <c r="D203" s="9"/>
      <c r="E203" s="9"/>
      <c r="F203" s="9"/>
      <c r="G203" s="9"/>
      <c r="H203" s="4" t="s">
        <v>151</v>
      </c>
      <c r="I203" s="74">
        <v>15</v>
      </c>
      <c r="J203" s="74"/>
      <c r="K203" s="1">
        <v>10</v>
      </c>
      <c r="L203" s="1">
        <v>10</v>
      </c>
      <c r="M203" s="1">
        <v>10</v>
      </c>
      <c r="N203" s="1">
        <v>4</v>
      </c>
      <c r="O203" s="1">
        <v>8</v>
      </c>
      <c r="P203" s="1">
        <v>8</v>
      </c>
      <c r="Q203" s="1">
        <v>10</v>
      </c>
      <c r="R203" s="1">
        <v>8</v>
      </c>
      <c r="S203" s="1">
        <v>8</v>
      </c>
      <c r="T203" s="1">
        <v>7</v>
      </c>
      <c r="U203" s="1">
        <v>7</v>
      </c>
      <c r="V203" s="1">
        <v>9</v>
      </c>
    </row>
    <row r="205" spans="1:22" ht="15" customHeight="1" x14ac:dyDescent="0.25">
      <c r="K205" s="73">
        <v>55</v>
      </c>
      <c r="L205" s="73">
        <v>63</v>
      </c>
      <c r="M205" s="73">
        <v>44</v>
      </c>
      <c r="N205" s="73">
        <v>29</v>
      </c>
      <c r="O205" s="73">
        <v>52</v>
      </c>
      <c r="P205" s="73">
        <v>52</v>
      </c>
      <c r="Q205" s="73">
        <v>46</v>
      </c>
      <c r="R205" s="73">
        <v>56</v>
      </c>
      <c r="S205" s="73">
        <v>44</v>
      </c>
      <c r="T205" s="73">
        <v>47</v>
      </c>
      <c r="U205" s="73">
        <v>46</v>
      </c>
      <c r="V205" s="73">
        <v>41</v>
      </c>
    </row>
  </sheetData>
  <mergeCells count="1">
    <mergeCell ref="I10:J10"/>
  </mergeCells>
  <pageMargins left="0.75" right="0.75" top="1" bottom="1" header="0.5" footer="0.5"/>
  <pageSetup orientation="landscape" r:id="rId1"/>
  <headerFooter alignWithMargins="0">
    <oddFooter>&amp;R&amp;P of &amp;N&amp;L&amp;"Calibri"&amp;11&amp;K000000&amp;"KaratMedium,Regular"Biologica Environmental Services Ltd._x000D_&amp;1#&amp;"Calibri"&amp;11&amp;K000000Classification: Protected 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74"/>
  <sheetViews>
    <sheetView tabSelected="1" zoomScale="88" zoomScaleNormal="88" workbookViewId="0">
      <pane ySplit="6" topLeftCell="A742" activePane="bottomLeft" state="frozen"/>
      <selection pane="bottomLeft" activeCell="J775" sqref="J775"/>
    </sheetView>
  </sheetViews>
  <sheetFormatPr defaultColWidth="9.140625" defaultRowHeight="15" customHeight="1" x14ac:dyDescent="0.25"/>
  <cols>
    <col min="1" max="1" width="27.85546875" style="13" customWidth="1"/>
    <col min="2" max="2" width="10" style="13" bestFit="1" customWidth="1"/>
    <col min="3" max="3" width="7.7109375" style="13" bestFit="1" customWidth="1"/>
    <col min="4" max="4" width="15.5703125" style="13" bestFit="1" customWidth="1"/>
    <col min="5" max="5" width="20.85546875" style="13" bestFit="1" customWidth="1"/>
    <col min="6" max="6" width="20.85546875" style="13" customWidth="1"/>
    <col min="7" max="7" width="18.140625" style="13" bestFit="1" customWidth="1"/>
    <col min="8" max="8" width="18.140625" style="13" customWidth="1"/>
    <col min="9" max="9" width="11.140625" style="13" bestFit="1" customWidth="1"/>
    <col min="10" max="10" width="12.7109375" style="13" bestFit="1" customWidth="1"/>
    <col min="11" max="11" width="18.28515625" style="13" bestFit="1" customWidth="1"/>
    <col min="12" max="12" width="11.85546875" style="13" bestFit="1" customWidth="1"/>
    <col min="13" max="13" width="14.85546875" style="53" bestFit="1" customWidth="1"/>
    <col min="14" max="14" width="7.5703125" style="13" bestFit="1" customWidth="1"/>
    <col min="15" max="15" width="19.140625" style="13" bestFit="1" customWidth="1"/>
    <col min="16" max="16" width="16" style="13" bestFit="1" customWidth="1"/>
    <col min="17" max="17" width="10.85546875" style="13" bestFit="1" customWidth="1"/>
    <col min="18" max="18" width="15.7109375" style="13" bestFit="1" customWidth="1"/>
    <col min="19" max="19" width="13.7109375" style="13" bestFit="1" customWidth="1"/>
    <col min="20" max="20" width="17.7109375" style="13" bestFit="1" customWidth="1"/>
    <col min="21" max="21" width="18.140625" style="13" bestFit="1" customWidth="1"/>
    <col min="22" max="22" width="16.5703125" style="13" bestFit="1" customWidth="1"/>
    <col min="23" max="23" width="18.85546875" style="13" bestFit="1" customWidth="1"/>
    <col min="24" max="24" width="16.85546875" style="13" bestFit="1" customWidth="1"/>
    <col min="25" max="25" width="35.7109375" style="13" bestFit="1" customWidth="1"/>
    <col min="26" max="26" width="5" style="13" bestFit="1" customWidth="1"/>
    <col min="27" max="27" width="4.42578125" style="13" bestFit="1" customWidth="1"/>
    <col min="28" max="28" width="4.7109375" style="13" bestFit="1" customWidth="1"/>
    <col min="29" max="29" width="5.140625" style="13" bestFit="1" customWidth="1"/>
    <col min="30" max="30" width="4.85546875" style="13" bestFit="1" customWidth="1"/>
    <col min="31" max="31" width="8.140625" style="13" bestFit="1" customWidth="1"/>
    <col min="32" max="32" width="13.28515625" style="13" bestFit="1" customWidth="1"/>
    <col min="33" max="33" width="16.85546875" style="54" bestFit="1" customWidth="1"/>
    <col min="34" max="34" width="18.7109375" style="57" bestFit="1" customWidth="1"/>
    <col min="35" max="35" width="20.42578125" style="13" bestFit="1" customWidth="1"/>
    <col min="36" max="36" width="17.7109375" style="13" bestFit="1" customWidth="1"/>
    <col min="37" max="37" width="27.42578125" style="13" bestFit="1" customWidth="1"/>
    <col min="38" max="38" width="108.5703125" style="13" bestFit="1" customWidth="1"/>
    <col min="39" max="39" width="35.7109375" style="13" bestFit="1" customWidth="1"/>
    <col min="40" max="40" width="39.42578125" style="13" bestFit="1" customWidth="1"/>
    <col min="41" max="16384" width="9.140625" style="13"/>
  </cols>
  <sheetData>
    <row r="1" spans="1:40" s="9" customFormat="1" ht="15" customHeight="1" x14ac:dyDescent="0.25">
      <c r="M1" s="39"/>
      <c r="AG1" s="40"/>
      <c r="AH1" s="41"/>
      <c r="AI1" s="40"/>
      <c r="AJ1" s="40"/>
      <c r="AK1" s="40"/>
      <c r="AL1" s="41"/>
    </row>
    <row r="2" spans="1:40" s="9" customFormat="1" ht="15" customHeight="1" x14ac:dyDescent="0.25">
      <c r="M2" s="39"/>
      <c r="AG2" s="40"/>
      <c r="AH2" s="41"/>
      <c r="AI2" s="40"/>
      <c r="AJ2" s="40"/>
      <c r="AK2" s="40"/>
      <c r="AL2" s="41"/>
    </row>
    <row r="3" spans="1:40" s="9" customFormat="1" ht="15" customHeight="1" x14ac:dyDescent="0.25">
      <c r="M3" s="39"/>
      <c r="AG3" s="40"/>
      <c r="AH3" s="41"/>
      <c r="AI3" s="40"/>
      <c r="AJ3" s="40"/>
      <c r="AK3" s="40"/>
      <c r="AL3" s="41"/>
    </row>
    <row r="4" spans="1:40" s="10" customFormat="1" ht="15" customHeight="1" x14ac:dyDescent="0.25">
      <c r="A4" s="42" t="s">
        <v>924</v>
      </c>
      <c r="M4" s="43"/>
      <c r="AG4" s="45"/>
      <c r="AH4" s="46"/>
      <c r="AI4" s="45"/>
      <c r="AJ4" s="45"/>
      <c r="AK4" s="45"/>
      <c r="AL4" s="46"/>
    </row>
    <row r="5" spans="1:40" s="10" customFormat="1" ht="15" customHeight="1" x14ac:dyDescent="0.25">
      <c r="M5" s="43"/>
      <c r="R5" s="44"/>
      <c r="AG5" s="45"/>
      <c r="AH5" s="46"/>
      <c r="AI5" s="45"/>
      <c r="AJ5" s="45"/>
      <c r="AK5" s="45"/>
      <c r="AL5" s="46"/>
    </row>
    <row r="6" spans="1:40" s="42" customFormat="1" ht="15" customHeight="1" x14ac:dyDescent="0.25">
      <c r="A6" s="47" t="s">
        <v>0</v>
      </c>
      <c r="B6" s="47" t="s">
        <v>1</v>
      </c>
      <c r="C6" s="48" t="s">
        <v>2</v>
      </c>
      <c r="D6" s="49" t="s">
        <v>133</v>
      </c>
      <c r="E6" s="42" t="s">
        <v>128</v>
      </c>
      <c r="F6" s="42" t="s">
        <v>905</v>
      </c>
      <c r="G6" s="42" t="s">
        <v>893</v>
      </c>
      <c r="H6" s="42" t="s">
        <v>904</v>
      </c>
      <c r="I6" s="42" t="s">
        <v>931</v>
      </c>
      <c r="J6" s="42" t="s">
        <v>932</v>
      </c>
      <c r="K6" s="48" t="s">
        <v>127</v>
      </c>
      <c r="L6" s="48" t="s">
        <v>63</v>
      </c>
      <c r="M6" s="50" t="s">
        <v>143</v>
      </c>
      <c r="N6" s="48" t="s">
        <v>64</v>
      </c>
      <c r="O6" s="47" t="s">
        <v>262</v>
      </c>
      <c r="P6" s="47" t="s">
        <v>263</v>
      </c>
      <c r="Q6" s="42" t="s">
        <v>144</v>
      </c>
      <c r="R6" s="48" t="s">
        <v>4</v>
      </c>
      <c r="S6" s="48" t="s">
        <v>5</v>
      </c>
      <c r="T6" s="48" t="s">
        <v>6</v>
      </c>
      <c r="U6" s="48" t="s">
        <v>7</v>
      </c>
      <c r="V6" s="48" t="s">
        <v>8</v>
      </c>
      <c r="W6" s="48" t="s">
        <v>9</v>
      </c>
      <c r="X6" s="48" t="s">
        <v>264</v>
      </c>
      <c r="Y6" s="48" t="s">
        <v>11</v>
      </c>
      <c r="Z6" s="48" t="s">
        <v>18</v>
      </c>
      <c r="AA6" s="48" t="s">
        <v>28</v>
      </c>
      <c r="AB6" s="48" t="s">
        <v>17</v>
      </c>
      <c r="AC6" s="51" t="s">
        <v>15</v>
      </c>
      <c r="AD6" s="42" t="s">
        <v>21</v>
      </c>
      <c r="AE6" s="42" t="s">
        <v>47</v>
      </c>
      <c r="AF6" s="42" t="s">
        <v>155</v>
      </c>
      <c r="AG6" s="52" t="s">
        <v>113</v>
      </c>
      <c r="AH6" s="56" t="s">
        <v>61</v>
      </c>
      <c r="AI6" s="42" t="s">
        <v>132</v>
      </c>
      <c r="AJ6" s="42" t="s">
        <v>265</v>
      </c>
      <c r="AK6" s="42" t="s">
        <v>266</v>
      </c>
      <c r="AL6" s="42" t="s">
        <v>42</v>
      </c>
      <c r="AM6" s="42" t="s">
        <v>267</v>
      </c>
      <c r="AN6" s="42" t="s">
        <v>268</v>
      </c>
    </row>
    <row r="7" spans="1:40" ht="15" customHeight="1" x14ac:dyDescent="0.25">
      <c r="A7" s="13" t="s">
        <v>925</v>
      </c>
      <c r="B7" s="13" t="s">
        <v>929</v>
      </c>
      <c r="C7" s="13">
        <v>2022</v>
      </c>
      <c r="D7" s="13">
        <v>250</v>
      </c>
      <c r="E7" s="13" t="s">
        <v>279</v>
      </c>
      <c r="F7" s="13" t="s">
        <v>906</v>
      </c>
      <c r="G7" s="13" t="s">
        <v>894</v>
      </c>
      <c r="H7" s="13" t="s">
        <v>907</v>
      </c>
      <c r="I7">
        <v>56.274430000000002</v>
      </c>
      <c r="J7">
        <v>-111.60953000000001</v>
      </c>
      <c r="K7" s="13" t="s">
        <v>563</v>
      </c>
      <c r="M7" s="53">
        <v>44748</v>
      </c>
      <c r="N7" s="55" t="s">
        <v>287</v>
      </c>
      <c r="O7" s="13">
        <v>100</v>
      </c>
      <c r="P7" s="13">
        <v>100</v>
      </c>
      <c r="Q7" s="13" t="s">
        <v>29</v>
      </c>
      <c r="R7" s="13" t="s">
        <v>26</v>
      </c>
      <c r="S7" s="13" t="s">
        <v>584</v>
      </c>
      <c r="T7" s="13" t="s">
        <v>594</v>
      </c>
      <c r="U7" s="13" t="s">
        <v>627</v>
      </c>
      <c r="V7" s="13" t="s">
        <v>671</v>
      </c>
      <c r="X7" s="13">
        <v>69456</v>
      </c>
      <c r="Y7" s="13" t="s">
        <v>432</v>
      </c>
      <c r="Z7" s="13">
        <v>1</v>
      </c>
      <c r="AF7" s="13">
        <f t="shared" ref="AF7:AF70" si="0">SUM(Z7:AE7)</f>
        <v>1</v>
      </c>
      <c r="AG7" s="54">
        <f t="shared" ref="AG7:AG17" si="1">P7/O7</f>
        <v>1</v>
      </c>
      <c r="AH7" s="57">
        <f t="shared" ref="AH7:AH70" si="2">AF7*AG7</f>
        <v>1</v>
      </c>
      <c r="AI7" s="13">
        <v>1</v>
      </c>
      <c r="AJ7" s="13" t="s">
        <v>703</v>
      </c>
      <c r="AK7" s="13">
        <v>8</v>
      </c>
      <c r="AM7" s="13" t="s">
        <v>702</v>
      </c>
      <c r="AN7" s="13" t="s">
        <v>737</v>
      </c>
    </row>
    <row r="8" spans="1:40" ht="15" customHeight="1" x14ac:dyDescent="0.25">
      <c r="A8" s="13" t="s">
        <v>925</v>
      </c>
      <c r="B8" s="13" t="s">
        <v>929</v>
      </c>
      <c r="C8" s="13">
        <v>2022</v>
      </c>
      <c r="D8" s="13">
        <v>250</v>
      </c>
      <c r="E8" s="13" t="s">
        <v>279</v>
      </c>
      <c r="F8" s="13" t="s">
        <v>906</v>
      </c>
      <c r="G8" s="13" t="s">
        <v>894</v>
      </c>
      <c r="H8" s="13" t="s">
        <v>907</v>
      </c>
      <c r="I8">
        <v>56.274430000000002</v>
      </c>
      <c r="J8">
        <v>-111.60953000000001</v>
      </c>
      <c r="K8" s="13" t="s">
        <v>563</v>
      </c>
      <c r="M8" s="53">
        <v>44748</v>
      </c>
      <c r="N8" s="13" t="s">
        <v>285</v>
      </c>
      <c r="O8" s="13">
        <v>6</v>
      </c>
      <c r="P8" s="13">
        <v>100</v>
      </c>
      <c r="Q8" s="13" t="s">
        <v>29</v>
      </c>
      <c r="R8" s="13" t="s">
        <v>26</v>
      </c>
      <c r="S8" s="13" t="s">
        <v>584</v>
      </c>
      <c r="T8" s="13" t="s">
        <v>594</v>
      </c>
      <c r="U8" s="13" t="s">
        <v>616</v>
      </c>
      <c r="V8" s="13" t="s">
        <v>662</v>
      </c>
      <c r="X8" s="13">
        <v>69398</v>
      </c>
      <c r="Y8" s="13" t="s">
        <v>411</v>
      </c>
      <c r="Z8" s="13">
        <v>1</v>
      </c>
      <c r="AF8" s="13">
        <f t="shared" si="0"/>
        <v>1</v>
      </c>
      <c r="AG8" s="54">
        <f t="shared" si="1"/>
        <v>16.666666666666668</v>
      </c>
      <c r="AH8" s="57">
        <f t="shared" si="2"/>
        <v>16.666666666666668</v>
      </c>
      <c r="AI8" s="13">
        <v>1</v>
      </c>
      <c r="AJ8" s="13" t="s">
        <v>703</v>
      </c>
      <c r="AK8" s="13">
        <v>6</v>
      </c>
      <c r="AM8" s="13" t="s">
        <v>411</v>
      </c>
    </row>
    <row r="9" spans="1:40" ht="15" customHeight="1" x14ac:dyDescent="0.25">
      <c r="A9" s="13" t="s">
        <v>925</v>
      </c>
      <c r="B9" s="13" t="s">
        <v>930</v>
      </c>
      <c r="C9" s="13">
        <v>2022</v>
      </c>
      <c r="D9" s="13">
        <v>250</v>
      </c>
      <c r="E9" s="13" t="s">
        <v>279</v>
      </c>
      <c r="F9" s="13" t="s">
        <v>906</v>
      </c>
      <c r="G9" s="13" t="s">
        <v>894</v>
      </c>
      <c r="H9" s="13" t="s">
        <v>907</v>
      </c>
      <c r="I9">
        <v>56.274430000000002</v>
      </c>
      <c r="J9">
        <v>-111.60953000000001</v>
      </c>
      <c r="K9" s="13" t="s">
        <v>563</v>
      </c>
      <c r="M9" s="53">
        <v>44748</v>
      </c>
      <c r="N9" s="13" t="s">
        <v>285</v>
      </c>
      <c r="O9" s="13">
        <v>6</v>
      </c>
      <c r="P9" s="13">
        <v>100</v>
      </c>
      <c r="Q9" s="13" t="s">
        <v>27</v>
      </c>
      <c r="R9" s="13" t="s">
        <v>26</v>
      </c>
      <c r="S9" s="13" t="s">
        <v>584</v>
      </c>
      <c r="T9" s="13" t="s">
        <v>595</v>
      </c>
      <c r="U9" s="13" t="s">
        <v>617</v>
      </c>
      <c r="V9" s="13" t="s">
        <v>663</v>
      </c>
      <c r="X9" s="13">
        <v>68935</v>
      </c>
      <c r="Y9" s="13" t="s">
        <v>330</v>
      </c>
      <c r="Z9" s="13">
        <v>2</v>
      </c>
      <c r="AF9" s="13">
        <f t="shared" si="0"/>
        <v>2</v>
      </c>
      <c r="AG9" s="54">
        <f t="shared" si="1"/>
        <v>16.666666666666668</v>
      </c>
      <c r="AH9" s="57">
        <f t="shared" si="2"/>
        <v>33.333333333333336</v>
      </c>
      <c r="AI9" s="13">
        <v>1</v>
      </c>
      <c r="AJ9" s="13" t="s">
        <v>703</v>
      </c>
      <c r="AK9" s="13">
        <v>7</v>
      </c>
      <c r="AM9" s="13" t="s">
        <v>330</v>
      </c>
    </row>
    <row r="10" spans="1:40" ht="15" customHeight="1" x14ac:dyDescent="0.25">
      <c r="A10" s="13" t="s">
        <v>925</v>
      </c>
      <c r="B10" s="13" t="s">
        <v>930</v>
      </c>
      <c r="C10" s="13">
        <v>2022</v>
      </c>
      <c r="D10" s="13">
        <v>250</v>
      </c>
      <c r="E10" s="13" t="s">
        <v>279</v>
      </c>
      <c r="F10" s="13" t="s">
        <v>906</v>
      </c>
      <c r="G10" s="13" t="s">
        <v>894</v>
      </c>
      <c r="H10" s="13" t="s">
        <v>907</v>
      </c>
      <c r="I10">
        <v>56.274430000000002</v>
      </c>
      <c r="J10">
        <v>-111.60953000000001</v>
      </c>
      <c r="K10" s="13" t="s">
        <v>563</v>
      </c>
      <c r="M10" s="53">
        <v>44748</v>
      </c>
      <c r="N10" s="13" t="s">
        <v>285</v>
      </c>
      <c r="O10" s="13">
        <v>6</v>
      </c>
      <c r="P10" s="13">
        <v>100</v>
      </c>
      <c r="Q10" s="13" t="s">
        <v>27</v>
      </c>
      <c r="R10" s="13" t="s">
        <v>26</v>
      </c>
      <c r="S10" s="13" t="s">
        <v>584</v>
      </c>
      <c r="T10" s="13" t="s">
        <v>595</v>
      </c>
      <c r="U10" s="13" t="s">
        <v>617</v>
      </c>
      <c r="V10" s="13" t="s">
        <v>663</v>
      </c>
      <c r="X10" s="13">
        <v>68938</v>
      </c>
      <c r="Y10" s="13" t="s">
        <v>334</v>
      </c>
      <c r="Z10" s="13">
        <v>28</v>
      </c>
      <c r="AF10" s="13">
        <f t="shared" si="0"/>
        <v>28</v>
      </c>
      <c r="AG10" s="54">
        <f t="shared" si="1"/>
        <v>16.666666666666668</v>
      </c>
      <c r="AH10" s="57">
        <f t="shared" si="2"/>
        <v>466.66666666666669</v>
      </c>
      <c r="AI10" s="13">
        <v>1</v>
      </c>
      <c r="AJ10" s="13" t="s">
        <v>703</v>
      </c>
      <c r="AK10" s="13">
        <v>7</v>
      </c>
      <c r="AM10" s="13" t="s">
        <v>334</v>
      </c>
    </row>
    <row r="11" spans="1:40" ht="15" customHeight="1" x14ac:dyDescent="0.25">
      <c r="A11" s="13" t="s">
        <v>925</v>
      </c>
      <c r="B11" s="13" t="s">
        <v>930</v>
      </c>
      <c r="C11" s="13">
        <v>2022</v>
      </c>
      <c r="D11" s="13">
        <v>250</v>
      </c>
      <c r="E11" s="13" t="s">
        <v>279</v>
      </c>
      <c r="F11" s="13" t="s">
        <v>906</v>
      </c>
      <c r="G11" s="13" t="s">
        <v>894</v>
      </c>
      <c r="H11" s="13" t="s">
        <v>907</v>
      </c>
      <c r="I11">
        <v>56.274430000000002</v>
      </c>
      <c r="J11">
        <v>-111.60953000000001</v>
      </c>
      <c r="K11" s="13" t="s">
        <v>563</v>
      </c>
      <c r="M11" s="53">
        <v>44748</v>
      </c>
      <c r="N11" s="13" t="s">
        <v>285</v>
      </c>
      <c r="O11" s="13">
        <v>6</v>
      </c>
      <c r="P11" s="13">
        <v>100</v>
      </c>
      <c r="Q11" s="13" t="s">
        <v>27</v>
      </c>
      <c r="R11" s="13" t="s">
        <v>26</v>
      </c>
      <c r="S11" s="13" t="s">
        <v>584</v>
      </c>
      <c r="T11" s="13" t="s">
        <v>595</v>
      </c>
      <c r="U11" s="13" t="s">
        <v>617</v>
      </c>
      <c r="V11" s="13" t="s">
        <v>663</v>
      </c>
      <c r="X11" s="13">
        <v>68946</v>
      </c>
      <c r="Y11" s="13" t="s">
        <v>329</v>
      </c>
      <c r="Z11" s="13">
        <v>42</v>
      </c>
      <c r="AF11" s="13">
        <f t="shared" si="0"/>
        <v>42</v>
      </c>
      <c r="AG11" s="54">
        <f t="shared" si="1"/>
        <v>16.666666666666668</v>
      </c>
      <c r="AH11" s="57">
        <f t="shared" si="2"/>
        <v>700</v>
      </c>
      <c r="AI11" s="13">
        <v>1</v>
      </c>
      <c r="AJ11" s="13" t="s">
        <v>704</v>
      </c>
      <c r="AK11" s="13">
        <v>8</v>
      </c>
      <c r="AM11" s="13" t="s">
        <v>329</v>
      </c>
    </row>
    <row r="12" spans="1:40" ht="15" customHeight="1" x14ac:dyDescent="0.25">
      <c r="A12" s="13" t="s">
        <v>925</v>
      </c>
      <c r="B12" s="13" t="s">
        <v>930</v>
      </c>
      <c r="C12" s="13">
        <v>2022</v>
      </c>
      <c r="D12" s="13">
        <v>250</v>
      </c>
      <c r="E12" s="13" t="s">
        <v>279</v>
      </c>
      <c r="F12" s="13" t="s">
        <v>906</v>
      </c>
      <c r="G12" s="13" t="s">
        <v>894</v>
      </c>
      <c r="H12" s="13" t="s">
        <v>907</v>
      </c>
      <c r="I12">
        <v>56.274430000000002</v>
      </c>
      <c r="J12">
        <v>-111.60953000000001</v>
      </c>
      <c r="K12" s="13" t="s">
        <v>563</v>
      </c>
      <c r="M12" s="53">
        <v>44748</v>
      </c>
      <c r="N12" s="13" t="s">
        <v>285</v>
      </c>
      <c r="O12" s="13">
        <v>6</v>
      </c>
      <c r="P12" s="13">
        <v>100</v>
      </c>
      <c r="Q12" s="13" t="s">
        <v>27</v>
      </c>
      <c r="R12" s="13" t="s">
        <v>26</v>
      </c>
      <c r="S12" s="13" t="s">
        <v>584</v>
      </c>
      <c r="T12" s="13" t="s">
        <v>595</v>
      </c>
      <c r="U12" s="13" t="s">
        <v>617</v>
      </c>
      <c r="V12" s="13" t="s">
        <v>663</v>
      </c>
      <c r="X12" s="13">
        <v>68872</v>
      </c>
      <c r="Y12" s="13" t="s">
        <v>390</v>
      </c>
      <c r="Z12" s="13">
        <v>1</v>
      </c>
      <c r="AF12" s="13">
        <f t="shared" si="0"/>
        <v>1</v>
      </c>
      <c r="AG12" s="54">
        <f t="shared" si="1"/>
        <v>16.666666666666668</v>
      </c>
      <c r="AH12" s="57">
        <f t="shared" si="2"/>
        <v>16.666666666666668</v>
      </c>
      <c r="AI12" s="13">
        <v>1</v>
      </c>
      <c r="AJ12" s="13" t="s">
        <v>704</v>
      </c>
      <c r="AK12" s="13">
        <v>6</v>
      </c>
      <c r="AM12" s="13" t="s">
        <v>390</v>
      </c>
    </row>
    <row r="13" spans="1:40" ht="15" customHeight="1" x14ac:dyDescent="0.25">
      <c r="A13" s="13" t="s">
        <v>925</v>
      </c>
      <c r="B13" s="13" t="s">
        <v>930</v>
      </c>
      <c r="C13" s="13">
        <v>2022</v>
      </c>
      <c r="D13" s="13">
        <v>250</v>
      </c>
      <c r="E13" s="13" t="s">
        <v>279</v>
      </c>
      <c r="F13" s="13" t="s">
        <v>906</v>
      </c>
      <c r="G13" s="13" t="s">
        <v>894</v>
      </c>
      <c r="H13" s="13" t="s">
        <v>907</v>
      </c>
      <c r="I13">
        <v>56.274430000000002</v>
      </c>
      <c r="J13">
        <v>-111.60953000000001</v>
      </c>
      <c r="K13" s="13" t="s">
        <v>563</v>
      </c>
      <c r="M13" s="53">
        <v>44748</v>
      </c>
      <c r="N13" s="13" t="s">
        <v>285</v>
      </c>
      <c r="O13" s="13">
        <v>6</v>
      </c>
      <c r="P13" s="13">
        <v>100</v>
      </c>
      <c r="Q13" s="13" t="s">
        <v>27</v>
      </c>
      <c r="R13" s="13" t="s">
        <v>26</v>
      </c>
      <c r="S13" s="13" t="s">
        <v>584</v>
      </c>
      <c r="T13" s="13" t="s">
        <v>595</v>
      </c>
      <c r="U13" s="13" t="s">
        <v>617</v>
      </c>
      <c r="V13" s="13" t="s">
        <v>663</v>
      </c>
      <c r="X13" s="13">
        <v>69010</v>
      </c>
      <c r="Y13" s="13" t="s">
        <v>391</v>
      </c>
      <c r="Z13" s="13">
        <v>15</v>
      </c>
      <c r="AF13" s="13">
        <f t="shared" si="0"/>
        <v>15</v>
      </c>
      <c r="AG13" s="54">
        <f t="shared" si="1"/>
        <v>16.666666666666668</v>
      </c>
      <c r="AH13" s="57">
        <f t="shared" si="2"/>
        <v>250.00000000000003</v>
      </c>
      <c r="AI13" s="13">
        <v>1</v>
      </c>
      <c r="AJ13" s="13" t="s">
        <v>704</v>
      </c>
      <c r="AK13" s="13">
        <v>6</v>
      </c>
      <c r="AM13" s="13" t="s">
        <v>391</v>
      </c>
    </row>
    <row r="14" spans="1:40" ht="15" customHeight="1" x14ac:dyDescent="0.25">
      <c r="A14" s="13" t="s">
        <v>925</v>
      </c>
      <c r="B14" s="13" t="s">
        <v>930</v>
      </c>
      <c r="C14" s="13">
        <v>2022</v>
      </c>
      <c r="D14" s="13">
        <v>250</v>
      </c>
      <c r="E14" s="13" t="s">
        <v>279</v>
      </c>
      <c r="F14" s="13" t="s">
        <v>906</v>
      </c>
      <c r="G14" s="13" t="s">
        <v>894</v>
      </c>
      <c r="H14" s="13" t="s">
        <v>907</v>
      </c>
      <c r="I14">
        <v>56.274430000000002</v>
      </c>
      <c r="J14">
        <v>-111.60953000000001</v>
      </c>
      <c r="K14" s="13" t="s">
        <v>563</v>
      </c>
      <c r="M14" s="53">
        <v>44748</v>
      </c>
      <c r="N14" s="13" t="s">
        <v>285</v>
      </c>
      <c r="O14" s="13">
        <v>6</v>
      </c>
      <c r="P14" s="13">
        <v>100</v>
      </c>
      <c r="Q14" s="13" t="s">
        <v>27</v>
      </c>
      <c r="R14" s="13" t="s">
        <v>26</v>
      </c>
      <c r="S14" s="13" t="s">
        <v>584</v>
      </c>
      <c r="T14" s="13" t="s">
        <v>595</v>
      </c>
      <c r="U14" s="13" t="s">
        <v>617</v>
      </c>
      <c r="V14" s="13" t="s">
        <v>664</v>
      </c>
      <c r="X14" s="13">
        <v>68894</v>
      </c>
      <c r="Y14" s="13" t="s">
        <v>332</v>
      </c>
      <c r="Z14" s="13">
        <v>1</v>
      </c>
      <c r="AF14" s="13">
        <f t="shared" si="0"/>
        <v>1</v>
      </c>
      <c r="AG14" s="54">
        <f t="shared" si="1"/>
        <v>16.666666666666668</v>
      </c>
      <c r="AH14" s="57">
        <f t="shared" si="2"/>
        <v>16.666666666666668</v>
      </c>
      <c r="AI14" s="13">
        <v>1</v>
      </c>
      <c r="AJ14" s="13" t="s">
        <v>704</v>
      </c>
      <c r="AK14" s="13">
        <v>8</v>
      </c>
      <c r="AM14" s="13" t="s">
        <v>332</v>
      </c>
    </row>
    <row r="15" spans="1:40" ht="15" customHeight="1" x14ac:dyDescent="0.25">
      <c r="A15" s="13" t="s">
        <v>925</v>
      </c>
      <c r="B15" s="13" t="s">
        <v>930</v>
      </c>
      <c r="C15" s="13">
        <v>2022</v>
      </c>
      <c r="D15" s="13">
        <v>250</v>
      </c>
      <c r="E15" s="13" t="s">
        <v>279</v>
      </c>
      <c r="F15" s="13" t="s">
        <v>906</v>
      </c>
      <c r="G15" s="13" t="s">
        <v>894</v>
      </c>
      <c r="H15" s="13" t="s">
        <v>907</v>
      </c>
      <c r="I15">
        <v>56.274430000000002</v>
      </c>
      <c r="J15">
        <v>-111.60953000000001</v>
      </c>
      <c r="K15" s="13" t="s">
        <v>563</v>
      </c>
      <c r="M15" s="53">
        <v>44748</v>
      </c>
      <c r="N15" s="13" t="s">
        <v>285</v>
      </c>
      <c r="O15" s="13">
        <v>6</v>
      </c>
      <c r="P15" s="13">
        <v>100</v>
      </c>
      <c r="Q15" s="13" t="s">
        <v>27</v>
      </c>
      <c r="R15" s="13" t="s">
        <v>26</v>
      </c>
      <c r="U15" s="13" t="s">
        <v>618</v>
      </c>
      <c r="X15" s="13">
        <v>68424</v>
      </c>
      <c r="Y15" s="13" t="s">
        <v>336</v>
      </c>
      <c r="Z15" s="13">
        <v>1</v>
      </c>
      <c r="AF15" s="13">
        <f t="shared" si="0"/>
        <v>1</v>
      </c>
      <c r="AG15" s="54">
        <f t="shared" si="1"/>
        <v>16.666666666666668</v>
      </c>
      <c r="AH15" s="57">
        <f t="shared" si="2"/>
        <v>16.666666666666668</v>
      </c>
      <c r="AI15" s="13">
        <v>1</v>
      </c>
      <c r="AJ15" s="13" t="s">
        <v>706</v>
      </c>
      <c r="AK15" s="13">
        <v>8</v>
      </c>
      <c r="AM15" s="13" t="s">
        <v>336</v>
      </c>
    </row>
    <row r="16" spans="1:40" ht="15" customHeight="1" x14ac:dyDescent="0.25">
      <c r="A16" s="13" t="s">
        <v>925</v>
      </c>
      <c r="B16" s="13" t="s">
        <v>930</v>
      </c>
      <c r="C16" s="13">
        <v>2022</v>
      </c>
      <c r="D16" s="13">
        <v>250</v>
      </c>
      <c r="E16" s="13" t="s">
        <v>279</v>
      </c>
      <c r="F16" s="13" t="s">
        <v>906</v>
      </c>
      <c r="G16" s="13" t="s">
        <v>894</v>
      </c>
      <c r="H16" s="13" t="s">
        <v>907</v>
      </c>
      <c r="I16">
        <v>56.274430000000002</v>
      </c>
      <c r="J16">
        <v>-111.60953000000001</v>
      </c>
      <c r="K16" s="13" t="s">
        <v>563</v>
      </c>
      <c r="M16" s="53">
        <v>44748</v>
      </c>
      <c r="N16" s="55" t="s">
        <v>285</v>
      </c>
      <c r="O16" s="13">
        <v>6</v>
      </c>
      <c r="P16" s="13">
        <v>100</v>
      </c>
      <c r="Q16" s="13" t="s">
        <v>110</v>
      </c>
      <c r="R16" s="13" t="s">
        <v>13</v>
      </c>
      <c r="S16" s="13" t="s">
        <v>582</v>
      </c>
      <c r="T16" s="13" t="s">
        <v>592</v>
      </c>
      <c r="U16" s="13" t="s">
        <v>614</v>
      </c>
      <c r="X16" s="13">
        <v>553094</v>
      </c>
      <c r="Y16" s="13" t="s">
        <v>297</v>
      </c>
      <c r="Z16" s="13">
        <v>2</v>
      </c>
      <c r="AF16" s="13">
        <f t="shared" si="0"/>
        <v>2</v>
      </c>
      <c r="AG16" s="54">
        <f t="shared" si="1"/>
        <v>16.666666666666668</v>
      </c>
      <c r="AH16" s="57">
        <f t="shared" si="2"/>
        <v>33.333333333333336</v>
      </c>
      <c r="AI16" s="13">
        <v>1</v>
      </c>
      <c r="AJ16" s="13" t="s">
        <v>705</v>
      </c>
      <c r="AK16" s="13">
        <v>4</v>
      </c>
      <c r="AM16" s="13" t="s">
        <v>297</v>
      </c>
    </row>
    <row r="17" spans="1:40" ht="15" customHeight="1" x14ac:dyDescent="0.25">
      <c r="A17" s="13" t="s">
        <v>925</v>
      </c>
      <c r="B17" s="13" t="s">
        <v>930</v>
      </c>
      <c r="C17" s="13">
        <v>2022</v>
      </c>
      <c r="D17" s="13">
        <v>250</v>
      </c>
      <c r="E17" s="13" t="s">
        <v>279</v>
      </c>
      <c r="F17" s="13" t="s">
        <v>906</v>
      </c>
      <c r="G17" s="13" t="s">
        <v>894</v>
      </c>
      <c r="H17" s="13" t="s">
        <v>907</v>
      </c>
      <c r="I17">
        <v>56.274430000000002</v>
      </c>
      <c r="J17">
        <v>-111.60953000000001</v>
      </c>
      <c r="K17" s="13" t="s">
        <v>563</v>
      </c>
      <c r="M17" s="53">
        <v>44748</v>
      </c>
      <c r="N17" s="55" t="s">
        <v>285</v>
      </c>
      <c r="O17" s="13">
        <v>6</v>
      </c>
      <c r="P17" s="13">
        <v>100</v>
      </c>
      <c r="Q17" s="13" t="s">
        <v>110</v>
      </c>
      <c r="R17" s="13" t="s">
        <v>13</v>
      </c>
      <c r="S17" s="13" t="s">
        <v>582</v>
      </c>
      <c r="T17" s="13" t="s">
        <v>592</v>
      </c>
      <c r="X17" s="13">
        <v>733326</v>
      </c>
      <c r="Y17" s="13" t="s">
        <v>299</v>
      </c>
      <c r="Z17" s="13">
        <v>4</v>
      </c>
      <c r="AF17" s="13">
        <f t="shared" si="0"/>
        <v>4</v>
      </c>
      <c r="AG17" s="54">
        <f t="shared" si="1"/>
        <v>16.666666666666668</v>
      </c>
      <c r="AH17" s="57">
        <f t="shared" si="2"/>
        <v>66.666666666666671</v>
      </c>
      <c r="AJ17" s="13" t="s">
        <v>705</v>
      </c>
      <c r="AK17" s="13">
        <v>4</v>
      </c>
      <c r="AL17" s="13" t="s">
        <v>400</v>
      </c>
      <c r="AM17" s="13" t="s">
        <v>709</v>
      </c>
      <c r="AN17" s="13" t="s">
        <v>400</v>
      </c>
    </row>
    <row r="18" spans="1:40" ht="15" customHeight="1" x14ac:dyDescent="0.25">
      <c r="A18" s="13" t="s">
        <v>925</v>
      </c>
      <c r="B18" s="13" t="s">
        <v>930</v>
      </c>
      <c r="C18" s="62">
        <v>2022</v>
      </c>
      <c r="D18" s="62">
        <v>250</v>
      </c>
      <c r="E18" s="62" t="s">
        <v>279</v>
      </c>
      <c r="F18" s="13" t="s">
        <v>906</v>
      </c>
      <c r="G18" s="13" t="s">
        <v>894</v>
      </c>
      <c r="H18" s="13" t="s">
        <v>907</v>
      </c>
      <c r="I18">
        <v>56.274430000000002</v>
      </c>
      <c r="J18">
        <v>-111.60953000000001</v>
      </c>
      <c r="K18" s="62" t="s">
        <v>563</v>
      </c>
      <c r="L18" s="62"/>
      <c r="M18" s="77">
        <v>44748</v>
      </c>
      <c r="N18" s="78" t="s">
        <v>285</v>
      </c>
      <c r="O18" s="62" t="s">
        <v>841</v>
      </c>
      <c r="P18" s="62">
        <v>100</v>
      </c>
      <c r="Q18" s="62" t="s">
        <v>110</v>
      </c>
      <c r="R18" s="62" t="s">
        <v>13</v>
      </c>
      <c r="S18" s="62" t="s">
        <v>582</v>
      </c>
      <c r="T18" s="62" t="s">
        <v>603</v>
      </c>
      <c r="U18" s="62" t="s">
        <v>632</v>
      </c>
      <c r="V18" s="62"/>
      <c r="W18" s="62"/>
      <c r="X18" s="62">
        <v>83073</v>
      </c>
      <c r="Y18" s="62" t="s">
        <v>293</v>
      </c>
      <c r="Z18" s="62">
        <v>1</v>
      </c>
      <c r="AA18" s="62"/>
      <c r="AB18" s="62"/>
      <c r="AC18" s="62"/>
      <c r="AD18" s="62"/>
      <c r="AE18" s="62"/>
      <c r="AF18" s="62">
        <f t="shared" si="0"/>
        <v>1</v>
      </c>
      <c r="AG18" s="79">
        <f>100/6</f>
        <v>16.666666666666668</v>
      </c>
      <c r="AH18" s="80">
        <f t="shared" si="2"/>
        <v>16.666666666666668</v>
      </c>
      <c r="AI18" s="62">
        <v>1</v>
      </c>
      <c r="AJ18" s="62" t="s">
        <v>703</v>
      </c>
      <c r="AK18" s="62">
        <v>6</v>
      </c>
      <c r="AL18" s="62" t="s">
        <v>882</v>
      </c>
      <c r="AM18" s="62" t="s">
        <v>293</v>
      </c>
      <c r="AN18" s="62"/>
    </row>
    <row r="19" spans="1:40" ht="15" customHeight="1" x14ac:dyDescent="0.25">
      <c r="A19" s="13" t="s">
        <v>925</v>
      </c>
      <c r="B19" s="13" t="s">
        <v>930</v>
      </c>
      <c r="C19" s="13">
        <v>2022</v>
      </c>
      <c r="D19" s="13">
        <v>250</v>
      </c>
      <c r="E19" s="13" t="s">
        <v>279</v>
      </c>
      <c r="F19" s="13" t="s">
        <v>906</v>
      </c>
      <c r="G19" s="13" t="s">
        <v>894</v>
      </c>
      <c r="H19" s="13" t="s">
        <v>907</v>
      </c>
      <c r="I19">
        <v>56.274430000000002</v>
      </c>
      <c r="J19">
        <v>-111.60953000000001</v>
      </c>
      <c r="K19" s="13" t="s">
        <v>563</v>
      </c>
      <c r="M19" s="53">
        <v>44748</v>
      </c>
      <c r="N19" s="55" t="s">
        <v>285</v>
      </c>
      <c r="O19" s="13">
        <v>6</v>
      </c>
      <c r="P19" s="13">
        <v>100</v>
      </c>
      <c r="Q19" s="13" t="s">
        <v>51</v>
      </c>
      <c r="R19" s="13" t="s">
        <v>575</v>
      </c>
      <c r="S19" s="13" t="s">
        <v>580</v>
      </c>
      <c r="T19" s="13" t="s">
        <v>590</v>
      </c>
      <c r="U19" s="13" t="s">
        <v>611</v>
      </c>
      <c r="X19" s="13">
        <v>50845</v>
      </c>
      <c r="Y19" s="13" t="s">
        <v>358</v>
      </c>
      <c r="Z19" s="13">
        <v>19</v>
      </c>
      <c r="AF19" s="13">
        <f t="shared" si="0"/>
        <v>19</v>
      </c>
      <c r="AG19" s="54">
        <f>P19/O19</f>
        <v>16.666666666666668</v>
      </c>
      <c r="AH19" s="57">
        <f t="shared" si="2"/>
        <v>316.66666666666669</v>
      </c>
      <c r="AI19" s="13">
        <v>1</v>
      </c>
      <c r="AJ19" s="13" t="s">
        <v>703</v>
      </c>
      <c r="AK19" s="13">
        <v>5</v>
      </c>
      <c r="AM19" s="13" t="s">
        <v>358</v>
      </c>
    </row>
    <row r="20" spans="1:40" ht="15" customHeight="1" x14ac:dyDescent="0.25">
      <c r="A20" s="13" t="s">
        <v>925</v>
      </c>
      <c r="B20" s="13" t="s">
        <v>930</v>
      </c>
      <c r="C20" s="13">
        <v>2022</v>
      </c>
      <c r="D20" s="13">
        <v>250</v>
      </c>
      <c r="E20" s="13" t="s">
        <v>279</v>
      </c>
      <c r="F20" s="13" t="s">
        <v>906</v>
      </c>
      <c r="G20" s="13" t="s">
        <v>894</v>
      </c>
      <c r="H20" s="13" t="s">
        <v>907</v>
      </c>
      <c r="I20">
        <v>56.274430000000002</v>
      </c>
      <c r="J20">
        <v>-111.60953000000001</v>
      </c>
      <c r="K20" s="13" t="s">
        <v>563</v>
      </c>
      <c r="M20" s="53">
        <v>44748</v>
      </c>
      <c r="N20" s="55" t="s">
        <v>285</v>
      </c>
      <c r="O20" s="13">
        <v>6</v>
      </c>
      <c r="P20" s="13">
        <v>100</v>
      </c>
      <c r="Q20" s="13" t="s">
        <v>33</v>
      </c>
      <c r="R20" s="13" t="s">
        <v>13</v>
      </c>
      <c r="S20" s="13" t="s">
        <v>581</v>
      </c>
      <c r="T20" s="13" t="s">
        <v>591</v>
      </c>
      <c r="U20" s="13" t="s">
        <v>613</v>
      </c>
      <c r="X20" s="13">
        <v>93773</v>
      </c>
      <c r="Y20" s="13" t="s">
        <v>414</v>
      </c>
      <c r="AA20" s="13">
        <v>3</v>
      </c>
      <c r="AF20" s="13">
        <f t="shared" si="0"/>
        <v>3</v>
      </c>
      <c r="AG20" s="54">
        <f>P20/O20</f>
        <v>16.666666666666668</v>
      </c>
      <c r="AH20" s="57">
        <f t="shared" si="2"/>
        <v>50</v>
      </c>
      <c r="AI20" s="13">
        <v>1</v>
      </c>
      <c r="AJ20" s="13" t="s">
        <v>704</v>
      </c>
      <c r="AK20" s="13">
        <v>6</v>
      </c>
      <c r="AM20" s="13" t="s">
        <v>414</v>
      </c>
    </row>
    <row r="21" spans="1:40" ht="15" customHeight="1" x14ac:dyDescent="0.25">
      <c r="A21" s="13" t="s">
        <v>925</v>
      </c>
      <c r="B21" s="13" t="s">
        <v>930</v>
      </c>
      <c r="C21" s="13">
        <v>2022</v>
      </c>
      <c r="D21" s="13">
        <v>250</v>
      </c>
      <c r="E21" s="13" t="s">
        <v>279</v>
      </c>
      <c r="F21" s="13" t="s">
        <v>906</v>
      </c>
      <c r="G21" s="13" t="s">
        <v>894</v>
      </c>
      <c r="H21" s="13" t="s">
        <v>907</v>
      </c>
      <c r="I21">
        <v>56.274430000000002</v>
      </c>
      <c r="J21">
        <v>-111.60953000000001</v>
      </c>
      <c r="K21" s="13" t="s">
        <v>563</v>
      </c>
      <c r="M21" s="53">
        <v>44748</v>
      </c>
      <c r="N21" s="55" t="s">
        <v>285</v>
      </c>
      <c r="O21" s="13">
        <v>6</v>
      </c>
      <c r="P21" s="13">
        <v>100</v>
      </c>
      <c r="Q21" s="13" t="s">
        <v>33</v>
      </c>
      <c r="R21" s="13" t="s">
        <v>13</v>
      </c>
      <c r="S21" s="13" t="s">
        <v>581</v>
      </c>
      <c r="T21" s="13" t="s">
        <v>591</v>
      </c>
      <c r="U21" s="13" t="s">
        <v>612</v>
      </c>
      <c r="X21" s="13">
        <v>94025</v>
      </c>
      <c r="Y21" s="13" t="s">
        <v>300</v>
      </c>
      <c r="Z21" s="13">
        <v>1</v>
      </c>
      <c r="AA21" s="13">
        <v>26</v>
      </c>
      <c r="AF21" s="13">
        <f t="shared" si="0"/>
        <v>27</v>
      </c>
      <c r="AG21" s="54">
        <f>P21/O21</f>
        <v>16.666666666666668</v>
      </c>
      <c r="AH21" s="57">
        <f t="shared" si="2"/>
        <v>450.00000000000006</v>
      </c>
      <c r="AI21" s="13">
        <v>1</v>
      </c>
      <c r="AJ21" s="13" t="s">
        <v>704</v>
      </c>
      <c r="AK21" s="13">
        <v>8</v>
      </c>
      <c r="AM21" s="13" t="s">
        <v>300</v>
      </c>
    </row>
    <row r="22" spans="1:40" ht="15" customHeight="1" x14ac:dyDescent="0.25">
      <c r="A22" s="13" t="s">
        <v>925</v>
      </c>
      <c r="B22" s="13" t="s">
        <v>930</v>
      </c>
      <c r="C22" s="13">
        <v>2022</v>
      </c>
      <c r="D22" s="13">
        <v>250</v>
      </c>
      <c r="E22" s="13" t="s">
        <v>279</v>
      </c>
      <c r="F22" s="13" t="s">
        <v>906</v>
      </c>
      <c r="G22" s="13" t="s">
        <v>894</v>
      </c>
      <c r="H22" s="13" t="s">
        <v>907</v>
      </c>
      <c r="I22">
        <v>56.274430000000002</v>
      </c>
      <c r="J22">
        <v>-111.60953000000001</v>
      </c>
      <c r="K22" s="13" t="s">
        <v>563</v>
      </c>
      <c r="M22" s="53">
        <v>44748</v>
      </c>
      <c r="N22" s="55" t="s">
        <v>285</v>
      </c>
      <c r="O22" s="13">
        <v>6</v>
      </c>
      <c r="P22" s="13">
        <v>100</v>
      </c>
      <c r="Q22" s="13" t="s">
        <v>33</v>
      </c>
      <c r="R22" s="13" t="s">
        <v>13</v>
      </c>
      <c r="S22" s="13" t="s">
        <v>581</v>
      </c>
      <c r="T22" s="13" t="s">
        <v>591</v>
      </c>
      <c r="X22" s="13">
        <v>93294</v>
      </c>
      <c r="Y22" s="13" t="s">
        <v>301</v>
      </c>
      <c r="Z22" s="13">
        <v>1</v>
      </c>
      <c r="AA22" s="13">
        <v>13</v>
      </c>
      <c r="AF22" s="13">
        <f t="shared" si="0"/>
        <v>14</v>
      </c>
      <c r="AG22" s="54">
        <f>P22/O22</f>
        <v>16.666666666666668</v>
      </c>
      <c r="AH22" s="57">
        <f t="shared" si="2"/>
        <v>233.33333333333334</v>
      </c>
      <c r="AJ22" s="13" t="s">
        <v>704</v>
      </c>
      <c r="AK22" s="13">
        <v>4</v>
      </c>
      <c r="AL22" s="13" t="s">
        <v>780</v>
      </c>
      <c r="AM22" s="13" t="s">
        <v>301</v>
      </c>
    </row>
    <row r="23" spans="1:40" ht="15" customHeight="1" x14ac:dyDescent="0.25">
      <c r="A23" s="13" t="s">
        <v>925</v>
      </c>
      <c r="B23" s="13" t="s">
        <v>930</v>
      </c>
      <c r="C23" s="13">
        <v>2022</v>
      </c>
      <c r="D23" s="13">
        <v>250</v>
      </c>
      <c r="E23" s="13" t="s">
        <v>279</v>
      </c>
      <c r="F23" s="13" t="s">
        <v>906</v>
      </c>
      <c r="G23" s="13" t="s">
        <v>894</v>
      </c>
      <c r="H23" s="13" t="s">
        <v>907</v>
      </c>
      <c r="I23">
        <v>56.274430000000002</v>
      </c>
      <c r="J23">
        <v>-111.60953000000001</v>
      </c>
      <c r="K23" s="13" t="s">
        <v>563</v>
      </c>
      <c r="M23" s="53">
        <v>44748</v>
      </c>
      <c r="N23" s="55" t="s">
        <v>285</v>
      </c>
      <c r="O23" s="13" t="s">
        <v>841</v>
      </c>
      <c r="P23" s="13">
        <v>100</v>
      </c>
      <c r="Q23" s="13" t="s">
        <v>32</v>
      </c>
      <c r="R23" s="13" t="s">
        <v>13</v>
      </c>
      <c r="S23" s="13" t="s">
        <v>749</v>
      </c>
      <c r="T23" s="13" t="s">
        <v>750</v>
      </c>
      <c r="U23" s="13" t="s">
        <v>814</v>
      </c>
      <c r="X23" s="13">
        <v>84022</v>
      </c>
      <c r="Y23" s="13" t="s">
        <v>840</v>
      </c>
      <c r="Z23" s="13">
        <v>3</v>
      </c>
      <c r="AF23" s="13">
        <f t="shared" si="0"/>
        <v>3</v>
      </c>
      <c r="AG23" s="54">
        <f t="shared" ref="AG23:AG34" si="3">100/6</f>
        <v>16.666666666666668</v>
      </c>
      <c r="AH23" s="57">
        <f t="shared" si="2"/>
        <v>50</v>
      </c>
      <c r="AI23" s="13">
        <v>1</v>
      </c>
      <c r="AJ23" s="13" t="s">
        <v>706</v>
      </c>
      <c r="AK23" s="13">
        <v>8</v>
      </c>
      <c r="AM23" s="13" t="s">
        <v>840</v>
      </c>
    </row>
    <row r="24" spans="1:40" ht="15" customHeight="1" x14ac:dyDescent="0.25">
      <c r="A24" s="13" t="s">
        <v>925</v>
      </c>
      <c r="B24" s="13" t="s">
        <v>930</v>
      </c>
      <c r="C24" s="13">
        <v>2022</v>
      </c>
      <c r="D24" s="13">
        <v>250</v>
      </c>
      <c r="E24" s="13" t="s">
        <v>279</v>
      </c>
      <c r="F24" s="13" t="s">
        <v>906</v>
      </c>
      <c r="G24" s="13" t="s">
        <v>894</v>
      </c>
      <c r="H24" s="13" t="s">
        <v>907</v>
      </c>
      <c r="I24">
        <v>56.274430000000002</v>
      </c>
      <c r="J24">
        <v>-111.60953000000001</v>
      </c>
      <c r="K24" s="13" t="s">
        <v>563</v>
      </c>
      <c r="M24" s="53">
        <v>44748</v>
      </c>
      <c r="N24" s="55" t="s">
        <v>285</v>
      </c>
      <c r="O24" s="13" t="s">
        <v>841</v>
      </c>
      <c r="P24" s="13">
        <v>100</v>
      </c>
      <c r="Q24" s="13" t="s">
        <v>32</v>
      </c>
      <c r="R24" s="13" t="s">
        <v>13</v>
      </c>
      <c r="S24" s="13" t="s">
        <v>749</v>
      </c>
      <c r="T24" s="13" t="s">
        <v>750</v>
      </c>
      <c r="U24" s="13" t="s">
        <v>814</v>
      </c>
      <c r="X24" s="13">
        <v>83974</v>
      </c>
      <c r="Y24" s="13" t="s">
        <v>815</v>
      </c>
      <c r="Z24" s="13">
        <v>2</v>
      </c>
      <c r="AF24" s="13">
        <f t="shared" si="0"/>
        <v>2</v>
      </c>
      <c r="AG24" s="54">
        <f t="shared" si="3"/>
        <v>16.666666666666668</v>
      </c>
      <c r="AH24" s="57">
        <f t="shared" si="2"/>
        <v>33.333333333333336</v>
      </c>
      <c r="AI24" s="13">
        <v>1</v>
      </c>
      <c r="AJ24" s="13" t="s">
        <v>706</v>
      </c>
      <c r="AK24" s="13">
        <v>8</v>
      </c>
      <c r="AM24" s="13" t="s">
        <v>815</v>
      </c>
    </row>
    <row r="25" spans="1:40" ht="15" customHeight="1" x14ac:dyDescent="0.25">
      <c r="A25" s="13" t="s">
        <v>925</v>
      </c>
      <c r="B25" s="13" t="s">
        <v>930</v>
      </c>
      <c r="C25" s="13">
        <v>2022</v>
      </c>
      <c r="D25" s="13">
        <v>250</v>
      </c>
      <c r="E25" s="13" t="s">
        <v>279</v>
      </c>
      <c r="F25" s="13" t="s">
        <v>906</v>
      </c>
      <c r="G25" s="13" t="s">
        <v>894</v>
      </c>
      <c r="H25" s="13" t="s">
        <v>907</v>
      </c>
      <c r="I25">
        <v>56.274430000000002</v>
      </c>
      <c r="J25">
        <v>-111.60953000000001</v>
      </c>
      <c r="K25" s="13" t="s">
        <v>563</v>
      </c>
      <c r="M25" s="53">
        <v>44748</v>
      </c>
      <c r="N25" s="55" t="s">
        <v>285</v>
      </c>
      <c r="O25" s="13" t="s">
        <v>841</v>
      </c>
      <c r="P25" s="13">
        <v>100</v>
      </c>
      <c r="Q25" s="13" t="s">
        <v>32</v>
      </c>
      <c r="R25" s="13" t="s">
        <v>13</v>
      </c>
      <c r="S25" s="13" t="s">
        <v>749</v>
      </c>
      <c r="T25" s="13" t="s">
        <v>750</v>
      </c>
      <c r="U25" s="13" t="s">
        <v>814</v>
      </c>
      <c r="X25" s="13">
        <v>83973</v>
      </c>
      <c r="Y25" s="13" t="s">
        <v>818</v>
      </c>
      <c r="Z25" s="13">
        <v>13</v>
      </c>
      <c r="AF25" s="13">
        <f t="shared" si="0"/>
        <v>13</v>
      </c>
      <c r="AG25" s="54">
        <f t="shared" si="3"/>
        <v>16.666666666666668</v>
      </c>
      <c r="AH25" s="57">
        <f t="shared" si="2"/>
        <v>216.66666666666669</v>
      </c>
      <c r="AJ25" s="13" t="s">
        <v>704</v>
      </c>
      <c r="AK25" s="13">
        <v>8</v>
      </c>
      <c r="AM25" s="13" t="s">
        <v>818</v>
      </c>
    </row>
    <row r="26" spans="1:40" ht="15" customHeight="1" x14ac:dyDescent="0.25">
      <c r="A26" s="13" t="s">
        <v>925</v>
      </c>
      <c r="B26" s="13" t="s">
        <v>930</v>
      </c>
      <c r="C26" s="13">
        <v>2022</v>
      </c>
      <c r="D26" s="13">
        <v>250</v>
      </c>
      <c r="E26" s="13" t="s">
        <v>279</v>
      </c>
      <c r="F26" s="13" t="s">
        <v>906</v>
      </c>
      <c r="G26" s="13" t="s">
        <v>894</v>
      </c>
      <c r="H26" s="13" t="s">
        <v>907</v>
      </c>
      <c r="I26">
        <v>56.274430000000002</v>
      </c>
      <c r="J26">
        <v>-111.60953000000001</v>
      </c>
      <c r="K26" s="13" t="s">
        <v>563</v>
      </c>
      <c r="M26" s="53">
        <v>44748</v>
      </c>
      <c r="N26" s="55" t="s">
        <v>285</v>
      </c>
      <c r="O26" s="13" t="s">
        <v>841</v>
      </c>
      <c r="P26" s="13">
        <v>100</v>
      </c>
      <c r="Q26" s="13" t="s">
        <v>32</v>
      </c>
      <c r="R26" s="13" t="s">
        <v>13</v>
      </c>
      <c r="S26" s="13" t="s">
        <v>749</v>
      </c>
      <c r="T26" s="13" t="s">
        <v>750</v>
      </c>
      <c r="U26" s="13" t="s">
        <v>824</v>
      </c>
      <c r="X26" s="13">
        <v>83873</v>
      </c>
      <c r="Y26" s="13" t="s">
        <v>825</v>
      </c>
      <c r="Z26" s="13">
        <v>61</v>
      </c>
      <c r="AF26" s="13">
        <f t="shared" si="0"/>
        <v>61</v>
      </c>
      <c r="AG26" s="54">
        <f t="shared" si="3"/>
        <v>16.666666666666668</v>
      </c>
      <c r="AH26" s="57">
        <f t="shared" si="2"/>
        <v>1016.6666666666667</v>
      </c>
      <c r="AI26" s="13">
        <v>1</v>
      </c>
      <c r="AJ26" s="13" t="s">
        <v>706</v>
      </c>
      <c r="AK26" s="13">
        <v>8</v>
      </c>
      <c r="AM26" s="13" t="s">
        <v>825</v>
      </c>
    </row>
    <row r="27" spans="1:40" ht="15" customHeight="1" x14ac:dyDescent="0.25">
      <c r="A27" s="13" t="s">
        <v>925</v>
      </c>
      <c r="B27" s="13" t="s">
        <v>930</v>
      </c>
      <c r="C27" s="13">
        <v>2022</v>
      </c>
      <c r="D27" s="13">
        <v>250</v>
      </c>
      <c r="E27" s="13" t="s">
        <v>279</v>
      </c>
      <c r="F27" s="13" t="s">
        <v>906</v>
      </c>
      <c r="G27" s="13" t="s">
        <v>894</v>
      </c>
      <c r="H27" s="13" t="s">
        <v>907</v>
      </c>
      <c r="I27">
        <v>56.274430000000002</v>
      </c>
      <c r="J27">
        <v>-111.60953000000001</v>
      </c>
      <c r="K27" s="13" t="s">
        <v>563</v>
      </c>
      <c r="M27" s="53">
        <v>44748</v>
      </c>
      <c r="N27" s="55" t="s">
        <v>285</v>
      </c>
      <c r="O27" s="13" t="s">
        <v>841</v>
      </c>
      <c r="P27" s="13">
        <v>100</v>
      </c>
      <c r="Q27" s="13" t="s">
        <v>32</v>
      </c>
      <c r="R27" s="13" t="s">
        <v>13</v>
      </c>
      <c r="S27" s="13" t="s">
        <v>749</v>
      </c>
      <c r="T27" s="13" t="s">
        <v>750</v>
      </c>
      <c r="U27" s="13" t="s">
        <v>824</v>
      </c>
      <c r="X27" s="13">
        <v>83899</v>
      </c>
      <c r="Y27" s="13" t="s">
        <v>839</v>
      </c>
      <c r="Z27" s="13">
        <v>151</v>
      </c>
      <c r="AF27" s="13">
        <f t="shared" si="0"/>
        <v>151</v>
      </c>
      <c r="AG27" s="54">
        <f t="shared" si="3"/>
        <v>16.666666666666668</v>
      </c>
      <c r="AH27" s="57">
        <f t="shared" si="2"/>
        <v>2516.666666666667</v>
      </c>
      <c r="AI27" s="13">
        <v>1</v>
      </c>
      <c r="AJ27" s="13" t="s">
        <v>706</v>
      </c>
      <c r="AK27" s="13">
        <v>8</v>
      </c>
      <c r="AM27" s="13" t="s">
        <v>839</v>
      </c>
    </row>
    <row r="28" spans="1:40" ht="15" customHeight="1" x14ac:dyDescent="0.25">
      <c r="A28" s="13" t="s">
        <v>925</v>
      </c>
      <c r="B28" s="13" t="s">
        <v>930</v>
      </c>
      <c r="C28" s="13">
        <v>2022</v>
      </c>
      <c r="D28" s="13">
        <v>250</v>
      </c>
      <c r="E28" s="13" t="s">
        <v>279</v>
      </c>
      <c r="F28" s="13" t="s">
        <v>906</v>
      </c>
      <c r="G28" s="13" t="s">
        <v>894</v>
      </c>
      <c r="H28" s="13" t="s">
        <v>907</v>
      </c>
      <c r="I28">
        <v>56.274430000000002</v>
      </c>
      <c r="J28">
        <v>-111.60953000000001</v>
      </c>
      <c r="K28" s="13" t="s">
        <v>563</v>
      </c>
      <c r="M28" s="53">
        <v>44748</v>
      </c>
      <c r="N28" s="55" t="s">
        <v>285</v>
      </c>
      <c r="O28" s="13" t="s">
        <v>841</v>
      </c>
      <c r="P28" s="13">
        <v>100</v>
      </c>
      <c r="Q28" s="13" t="s">
        <v>32</v>
      </c>
      <c r="R28" s="13" t="s">
        <v>13</v>
      </c>
      <c r="S28" s="13" t="s">
        <v>749</v>
      </c>
      <c r="T28" s="13" t="s">
        <v>750</v>
      </c>
      <c r="U28" s="13" t="s">
        <v>830</v>
      </c>
      <c r="X28" s="13">
        <v>684601</v>
      </c>
      <c r="Y28" s="13" t="s">
        <v>831</v>
      </c>
      <c r="Z28" s="13">
        <v>5</v>
      </c>
      <c r="AF28" s="13">
        <f t="shared" si="0"/>
        <v>5</v>
      </c>
      <c r="AG28" s="54">
        <f t="shared" si="3"/>
        <v>16.666666666666668</v>
      </c>
      <c r="AH28" s="57">
        <f t="shared" si="2"/>
        <v>83.333333333333343</v>
      </c>
      <c r="AI28" s="13">
        <v>1</v>
      </c>
      <c r="AJ28" s="13" t="s">
        <v>706</v>
      </c>
      <c r="AK28" s="13">
        <v>8</v>
      </c>
      <c r="AM28" s="13" t="s">
        <v>831</v>
      </c>
    </row>
    <row r="29" spans="1:40" ht="15" customHeight="1" x14ac:dyDescent="0.25">
      <c r="A29" s="13" t="s">
        <v>925</v>
      </c>
      <c r="B29" s="13" t="s">
        <v>930</v>
      </c>
      <c r="C29" s="13">
        <v>2022</v>
      </c>
      <c r="D29" s="13">
        <v>250</v>
      </c>
      <c r="E29" s="13" t="s">
        <v>279</v>
      </c>
      <c r="F29" s="13" t="s">
        <v>906</v>
      </c>
      <c r="G29" s="13" t="s">
        <v>894</v>
      </c>
      <c r="H29" s="13" t="s">
        <v>907</v>
      </c>
      <c r="I29">
        <v>56.274430000000002</v>
      </c>
      <c r="J29">
        <v>-111.60953000000001</v>
      </c>
      <c r="K29" s="13" t="s">
        <v>563</v>
      </c>
      <c r="M29" s="53">
        <v>44748</v>
      </c>
      <c r="N29" s="55" t="s">
        <v>285</v>
      </c>
      <c r="O29" s="13" t="s">
        <v>841</v>
      </c>
      <c r="P29" s="13">
        <v>100</v>
      </c>
      <c r="Q29" s="13" t="s">
        <v>32</v>
      </c>
      <c r="R29" s="13" t="s">
        <v>13</v>
      </c>
      <c r="S29" s="13" t="s">
        <v>749</v>
      </c>
      <c r="T29" s="13" t="s">
        <v>750</v>
      </c>
      <c r="U29" s="13" t="s">
        <v>837</v>
      </c>
      <c r="X29" s="13">
        <v>83834</v>
      </c>
      <c r="Y29" s="13" t="s">
        <v>838</v>
      </c>
      <c r="Z29" s="13">
        <v>15</v>
      </c>
      <c r="AF29" s="13">
        <f t="shared" si="0"/>
        <v>15</v>
      </c>
      <c r="AG29" s="54">
        <f t="shared" si="3"/>
        <v>16.666666666666668</v>
      </c>
      <c r="AH29" s="57">
        <f t="shared" si="2"/>
        <v>250.00000000000003</v>
      </c>
      <c r="AI29" s="13">
        <v>1</v>
      </c>
      <c r="AJ29" s="13" t="s">
        <v>706</v>
      </c>
      <c r="AK29" s="13">
        <v>8</v>
      </c>
      <c r="AM29" s="13" t="s">
        <v>838</v>
      </c>
    </row>
    <row r="30" spans="1:40" ht="15" customHeight="1" x14ac:dyDescent="0.25">
      <c r="A30" s="13" t="s">
        <v>925</v>
      </c>
      <c r="B30" s="13" t="s">
        <v>930</v>
      </c>
      <c r="C30" s="13">
        <v>2022</v>
      </c>
      <c r="D30" s="13">
        <v>250</v>
      </c>
      <c r="E30" s="13" t="s">
        <v>279</v>
      </c>
      <c r="F30" s="13" t="s">
        <v>906</v>
      </c>
      <c r="G30" s="13" t="s">
        <v>894</v>
      </c>
      <c r="H30" s="13" t="s">
        <v>907</v>
      </c>
      <c r="I30">
        <v>56.274430000000002</v>
      </c>
      <c r="J30">
        <v>-111.60953000000001</v>
      </c>
      <c r="K30" s="13" t="s">
        <v>563</v>
      </c>
      <c r="M30" s="53">
        <v>44748</v>
      </c>
      <c r="N30" s="55" t="s">
        <v>285</v>
      </c>
      <c r="O30" s="13" t="s">
        <v>841</v>
      </c>
      <c r="P30" s="13">
        <v>100</v>
      </c>
      <c r="Q30" s="13" t="s">
        <v>32</v>
      </c>
      <c r="R30" s="13" t="s">
        <v>13</v>
      </c>
      <c r="S30" s="13" t="s">
        <v>749</v>
      </c>
      <c r="T30" s="13" t="s">
        <v>750</v>
      </c>
      <c r="X30" s="13">
        <v>83832</v>
      </c>
      <c r="Y30" s="13" t="s">
        <v>359</v>
      </c>
      <c r="Z30" s="13">
        <v>128</v>
      </c>
      <c r="AF30" s="13">
        <f t="shared" si="0"/>
        <v>128</v>
      </c>
      <c r="AG30" s="54">
        <f t="shared" si="3"/>
        <v>16.666666666666668</v>
      </c>
      <c r="AH30" s="57">
        <f t="shared" si="2"/>
        <v>2133.3333333333335</v>
      </c>
      <c r="AJ30" s="13" t="s">
        <v>706</v>
      </c>
      <c r="AK30" s="13">
        <v>8</v>
      </c>
      <c r="AM30" s="13" t="s">
        <v>359</v>
      </c>
    </row>
    <row r="31" spans="1:40" ht="15" customHeight="1" x14ac:dyDescent="0.25">
      <c r="A31" s="13" t="s">
        <v>925</v>
      </c>
      <c r="B31" s="13" t="s">
        <v>930</v>
      </c>
      <c r="C31" s="13">
        <v>2022</v>
      </c>
      <c r="D31" s="13">
        <v>250</v>
      </c>
      <c r="E31" s="13" t="s">
        <v>279</v>
      </c>
      <c r="F31" s="13" t="s">
        <v>906</v>
      </c>
      <c r="G31" s="13" t="s">
        <v>894</v>
      </c>
      <c r="H31" s="13" t="s">
        <v>907</v>
      </c>
      <c r="I31">
        <v>56.274430000000002</v>
      </c>
      <c r="J31">
        <v>-111.60953000000001</v>
      </c>
      <c r="K31" s="13" t="s">
        <v>563</v>
      </c>
      <c r="M31" s="53">
        <v>44748</v>
      </c>
      <c r="N31" s="55" t="s">
        <v>285</v>
      </c>
      <c r="O31" s="13" t="s">
        <v>841</v>
      </c>
      <c r="P31" s="13">
        <v>100</v>
      </c>
      <c r="Q31" s="13" t="s">
        <v>83</v>
      </c>
      <c r="R31" s="13" t="s">
        <v>13</v>
      </c>
      <c r="S31" s="13" t="s">
        <v>760</v>
      </c>
      <c r="T31" s="13" t="s">
        <v>816</v>
      </c>
      <c r="X31" s="13">
        <v>85258</v>
      </c>
      <c r="Y31" s="13" t="s">
        <v>817</v>
      </c>
      <c r="Z31" s="13">
        <v>4</v>
      </c>
      <c r="AF31" s="13">
        <f t="shared" si="0"/>
        <v>4</v>
      </c>
      <c r="AG31" s="54">
        <f t="shared" si="3"/>
        <v>16.666666666666668</v>
      </c>
      <c r="AH31" s="57">
        <f t="shared" si="2"/>
        <v>66.666666666666671</v>
      </c>
      <c r="AI31" s="13">
        <v>1</v>
      </c>
      <c r="AJ31" s="13" t="s">
        <v>704</v>
      </c>
      <c r="AK31" s="13">
        <v>8</v>
      </c>
      <c r="AM31" s="13" t="s">
        <v>817</v>
      </c>
    </row>
    <row r="32" spans="1:40" ht="15" customHeight="1" x14ac:dyDescent="0.25">
      <c r="A32" s="13" t="s">
        <v>925</v>
      </c>
      <c r="B32" s="13" t="s">
        <v>930</v>
      </c>
      <c r="C32" s="13">
        <v>2022</v>
      </c>
      <c r="D32" s="13">
        <v>250</v>
      </c>
      <c r="E32" s="13" t="s">
        <v>279</v>
      </c>
      <c r="F32" s="13" t="s">
        <v>906</v>
      </c>
      <c r="G32" s="13" t="s">
        <v>894</v>
      </c>
      <c r="H32" s="13" t="s">
        <v>907</v>
      </c>
      <c r="I32">
        <v>56.274430000000002</v>
      </c>
      <c r="J32">
        <v>-111.60953000000001</v>
      </c>
      <c r="K32" s="13" t="s">
        <v>563</v>
      </c>
      <c r="M32" s="53">
        <v>44748</v>
      </c>
      <c r="N32" s="55" t="s">
        <v>285</v>
      </c>
      <c r="O32" s="13" t="s">
        <v>841</v>
      </c>
      <c r="P32" s="13">
        <v>100</v>
      </c>
      <c r="Q32" s="13" t="s">
        <v>83</v>
      </c>
      <c r="R32" s="13" t="s">
        <v>13</v>
      </c>
      <c r="S32" s="13" t="s">
        <v>760</v>
      </c>
      <c r="T32" s="13" t="s">
        <v>820</v>
      </c>
      <c r="X32" s="13">
        <v>88530</v>
      </c>
      <c r="Y32" s="13" t="s">
        <v>823</v>
      </c>
      <c r="Z32" s="13">
        <v>51</v>
      </c>
      <c r="AF32" s="13">
        <f t="shared" si="0"/>
        <v>51</v>
      </c>
      <c r="AG32" s="54">
        <f t="shared" si="3"/>
        <v>16.666666666666668</v>
      </c>
      <c r="AH32" s="57">
        <f t="shared" si="2"/>
        <v>850.00000000000011</v>
      </c>
      <c r="AI32" s="13">
        <v>1</v>
      </c>
      <c r="AJ32" s="13" t="s">
        <v>706</v>
      </c>
      <c r="AK32" s="13">
        <v>8</v>
      </c>
      <c r="AM32" s="13" t="s">
        <v>823</v>
      </c>
    </row>
    <row r="33" spans="1:40" ht="15" customHeight="1" x14ac:dyDescent="0.25">
      <c r="A33" s="13" t="s">
        <v>925</v>
      </c>
      <c r="B33" s="13" t="s">
        <v>930</v>
      </c>
      <c r="C33" s="13">
        <v>2022</v>
      </c>
      <c r="D33" s="13">
        <v>250</v>
      </c>
      <c r="E33" s="13" t="s">
        <v>279</v>
      </c>
      <c r="F33" s="13" t="s">
        <v>906</v>
      </c>
      <c r="G33" s="13" t="s">
        <v>894</v>
      </c>
      <c r="H33" s="13" t="s">
        <v>907</v>
      </c>
      <c r="I33">
        <v>56.274430000000002</v>
      </c>
      <c r="J33">
        <v>-111.60953000000001</v>
      </c>
      <c r="K33" s="13" t="s">
        <v>563</v>
      </c>
      <c r="M33" s="53">
        <v>44748</v>
      </c>
      <c r="N33" s="55" t="s">
        <v>285</v>
      </c>
      <c r="O33" s="13" t="s">
        <v>841</v>
      </c>
      <c r="P33" s="13">
        <v>100</v>
      </c>
      <c r="Q33" s="13" t="s">
        <v>83</v>
      </c>
      <c r="R33" s="13" t="s">
        <v>13</v>
      </c>
      <c r="S33" s="13" t="s">
        <v>760</v>
      </c>
      <c r="T33" s="13" t="s">
        <v>828</v>
      </c>
      <c r="X33" s="13">
        <v>86110</v>
      </c>
      <c r="Y33" s="13" t="s">
        <v>829</v>
      </c>
      <c r="Z33" s="13">
        <v>11</v>
      </c>
      <c r="AF33" s="13">
        <f t="shared" si="0"/>
        <v>11</v>
      </c>
      <c r="AG33" s="54">
        <f t="shared" si="3"/>
        <v>16.666666666666668</v>
      </c>
      <c r="AH33" s="57">
        <f t="shared" si="2"/>
        <v>183.33333333333334</v>
      </c>
      <c r="AI33" s="13">
        <v>1</v>
      </c>
      <c r="AJ33" s="13" t="s">
        <v>704</v>
      </c>
      <c r="AK33" s="13">
        <v>8</v>
      </c>
      <c r="AM33" s="13" t="s">
        <v>829</v>
      </c>
    </row>
    <row r="34" spans="1:40" ht="15" customHeight="1" x14ac:dyDescent="0.25">
      <c r="A34" s="13" t="s">
        <v>925</v>
      </c>
      <c r="B34" s="13" t="s">
        <v>930</v>
      </c>
      <c r="C34" s="13">
        <v>2022</v>
      </c>
      <c r="D34" s="13">
        <v>250</v>
      </c>
      <c r="E34" s="13" t="s">
        <v>279</v>
      </c>
      <c r="F34" s="13" t="s">
        <v>906</v>
      </c>
      <c r="G34" s="13" t="s">
        <v>894</v>
      </c>
      <c r="H34" s="13" t="s">
        <v>907</v>
      </c>
      <c r="I34">
        <v>56.274430000000002</v>
      </c>
      <c r="J34">
        <v>-111.60953000000001</v>
      </c>
      <c r="K34" s="13" t="s">
        <v>563</v>
      </c>
      <c r="M34" s="53">
        <v>44748</v>
      </c>
      <c r="N34" s="55" t="s">
        <v>285</v>
      </c>
      <c r="O34" s="13" t="s">
        <v>841</v>
      </c>
      <c r="P34" s="13">
        <v>100</v>
      </c>
      <c r="Q34" s="13" t="s">
        <v>91</v>
      </c>
      <c r="R34" s="13" t="s">
        <v>13</v>
      </c>
      <c r="S34" s="13" t="s">
        <v>748</v>
      </c>
      <c r="X34" s="13">
        <v>84195</v>
      </c>
      <c r="Y34" s="13" t="s">
        <v>377</v>
      </c>
      <c r="Z34" s="13">
        <v>12</v>
      </c>
      <c r="AF34" s="13">
        <f t="shared" si="0"/>
        <v>12</v>
      </c>
      <c r="AG34" s="54">
        <f t="shared" si="3"/>
        <v>16.666666666666668</v>
      </c>
      <c r="AH34" s="57">
        <f t="shared" si="2"/>
        <v>200</v>
      </c>
      <c r="AI34" s="13">
        <v>1</v>
      </c>
      <c r="AJ34" s="13" t="s">
        <v>704</v>
      </c>
      <c r="AK34" s="13">
        <v>8</v>
      </c>
      <c r="AM34" s="13" t="s">
        <v>377</v>
      </c>
    </row>
    <row r="35" spans="1:40" ht="15" customHeight="1" x14ac:dyDescent="0.25">
      <c r="A35" s="13" t="s">
        <v>925</v>
      </c>
      <c r="B35" s="13" t="s">
        <v>930</v>
      </c>
      <c r="C35" s="13">
        <v>2022</v>
      </c>
      <c r="D35" s="13">
        <v>250</v>
      </c>
      <c r="E35" s="13" t="s">
        <v>279</v>
      </c>
      <c r="F35" s="13" t="s">
        <v>906</v>
      </c>
      <c r="G35" s="13" t="s">
        <v>894</v>
      </c>
      <c r="H35" s="13" t="s">
        <v>907</v>
      </c>
      <c r="I35">
        <v>56.274430000000002</v>
      </c>
      <c r="J35">
        <v>-111.60953000000001</v>
      </c>
      <c r="K35" s="13" t="s">
        <v>563</v>
      </c>
      <c r="M35" s="53">
        <v>44748</v>
      </c>
      <c r="N35" s="55" t="s">
        <v>287</v>
      </c>
      <c r="O35" s="13">
        <v>100</v>
      </c>
      <c r="P35" s="13">
        <v>100</v>
      </c>
      <c r="Q35" s="13" t="s">
        <v>19</v>
      </c>
      <c r="R35" s="13" t="s">
        <v>13</v>
      </c>
      <c r="S35" s="13" t="s">
        <v>583</v>
      </c>
      <c r="T35" s="13" t="s">
        <v>596</v>
      </c>
      <c r="U35" s="13" t="s">
        <v>619</v>
      </c>
      <c r="V35" s="13" t="s">
        <v>678</v>
      </c>
      <c r="W35" s="13" t="s">
        <v>698</v>
      </c>
      <c r="X35" s="13">
        <v>112165</v>
      </c>
      <c r="Y35" s="13" t="s">
        <v>733</v>
      </c>
      <c r="Z35" s="13">
        <v>1</v>
      </c>
      <c r="AF35" s="13">
        <f t="shared" si="0"/>
        <v>1</v>
      </c>
      <c r="AG35" s="54">
        <f t="shared" ref="AG35:AG66" si="4">P35/O35</f>
        <v>1</v>
      </c>
      <c r="AH35" s="57">
        <f t="shared" si="2"/>
        <v>1</v>
      </c>
      <c r="AI35" s="13">
        <v>1</v>
      </c>
      <c r="AJ35" s="13" t="s">
        <v>703</v>
      </c>
      <c r="AK35" s="13">
        <v>5</v>
      </c>
      <c r="AL35" s="13" t="s">
        <v>739</v>
      </c>
      <c r="AM35" s="13" t="s">
        <v>702</v>
      </c>
      <c r="AN35" s="13" t="s">
        <v>737</v>
      </c>
    </row>
    <row r="36" spans="1:40" ht="15" customHeight="1" x14ac:dyDescent="0.25">
      <c r="A36" s="13" t="s">
        <v>925</v>
      </c>
      <c r="B36" s="13" t="s">
        <v>930</v>
      </c>
      <c r="C36" s="13">
        <v>2022</v>
      </c>
      <c r="D36" s="13">
        <v>250</v>
      </c>
      <c r="E36" s="13" t="s">
        <v>279</v>
      </c>
      <c r="F36" s="13" t="s">
        <v>906</v>
      </c>
      <c r="G36" s="13" t="s">
        <v>894</v>
      </c>
      <c r="H36" s="13" t="s">
        <v>907</v>
      </c>
      <c r="I36">
        <v>56.274430000000002</v>
      </c>
      <c r="J36">
        <v>-111.60953000000001</v>
      </c>
      <c r="K36" s="13" t="s">
        <v>563</v>
      </c>
      <c r="M36" s="53">
        <v>44748</v>
      </c>
      <c r="N36" s="13" t="s">
        <v>285</v>
      </c>
      <c r="O36" s="13">
        <v>6</v>
      </c>
      <c r="P36" s="13">
        <v>100</v>
      </c>
      <c r="Q36" s="13" t="s">
        <v>19</v>
      </c>
      <c r="R36" s="13" t="s">
        <v>13</v>
      </c>
      <c r="S36" s="13" t="s">
        <v>583</v>
      </c>
      <c r="T36" s="13" t="s">
        <v>596</v>
      </c>
      <c r="U36" s="13" t="s">
        <v>619</v>
      </c>
      <c r="X36" s="13">
        <v>111963</v>
      </c>
      <c r="Y36" s="13" t="s">
        <v>422</v>
      </c>
      <c r="AB36" s="13">
        <v>3</v>
      </c>
      <c r="AF36" s="13">
        <f t="shared" si="0"/>
        <v>3</v>
      </c>
      <c r="AG36" s="54">
        <f t="shared" si="4"/>
        <v>16.666666666666668</v>
      </c>
      <c r="AH36" s="57">
        <f t="shared" si="2"/>
        <v>50</v>
      </c>
      <c r="AI36" s="13">
        <v>1</v>
      </c>
      <c r="AJ36" s="13" t="s">
        <v>703</v>
      </c>
      <c r="AK36" s="13">
        <v>5</v>
      </c>
      <c r="AM36" s="13" t="s">
        <v>422</v>
      </c>
    </row>
    <row r="37" spans="1:40" ht="15" customHeight="1" x14ac:dyDescent="0.25">
      <c r="A37" s="13" t="s">
        <v>925</v>
      </c>
      <c r="B37" s="13" t="s">
        <v>930</v>
      </c>
      <c r="C37" s="13">
        <v>2022</v>
      </c>
      <c r="D37" s="13">
        <v>250</v>
      </c>
      <c r="E37" s="13" t="s">
        <v>279</v>
      </c>
      <c r="F37" s="13" t="s">
        <v>906</v>
      </c>
      <c r="G37" s="13" t="s">
        <v>894</v>
      </c>
      <c r="H37" s="13" t="s">
        <v>907</v>
      </c>
      <c r="I37">
        <v>56.274430000000002</v>
      </c>
      <c r="J37">
        <v>-111.60953000000001</v>
      </c>
      <c r="K37" s="13" t="s">
        <v>563</v>
      </c>
      <c r="M37" s="53">
        <v>44748</v>
      </c>
      <c r="N37" s="13" t="s">
        <v>285</v>
      </c>
      <c r="O37" s="13">
        <v>6</v>
      </c>
      <c r="P37" s="13">
        <v>100</v>
      </c>
      <c r="Q37" s="13" t="s">
        <v>16</v>
      </c>
      <c r="R37" s="13" t="s">
        <v>13</v>
      </c>
      <c r="S37" s="13" t="s">
        <v>583</v>
      </c>
      <c r="T37" s="13" t="s">
        <v>593</v>
      </c>
      <c r="U37" s="13" t="s">
        <v>621</v>
      </c>
      <c r="V37" s="13" t="s">
        <v>667</v>
      </c>
      <c r="X37" s="13">
        <v>127338</v>
      </c>
      <c r="Y37" s="13" t="s">
        <v>339</v>
      </c>
      <c r="AB37" s="13">
        <v>6</v>
      </c>
      <c r="AF37" s="13">
        <f t="shared" si="0"/>
        <v>6</v>
      </c>
      <c r="AG37" s="54">
        <f t="shared" si="4"/>
        <v>16.666666666666668</v>
      </c>
      <c r="AH37" s="57">
        <f t="shared" si="2"/>
        <v>100</v>
      </c>
      <c r="AI37" s="13">
        <v>1</v>
      </c>
      <c r="AJ37" s="13" t="s">
        <v>703</v>
      </c>
      <c r="AK37" s="13">
        <v>6</v>
      </c>
      <c r="AM37" s="13" t="s">
        <v>339</v>
      </c>
    </row>
    <row r="38" spans="1:40" ht="15" customHeight="1" x14ac:dyDescent="0.25">
      <c r="A38" s="13" t="s">
        <v>925</v>
      </c>
      <c r="B38" s="13" t="s">
        <v>930</v>
      </c>
      <c r="C38" s="13">
        <v>2022</v>
      </c>
      <c r="D38" s="13">
        <v>250</v>
      </c>
      <c r="E38" s="13" t="s">
        <v>279</v>
      </c>
      <c r="F38" s="13" t="s">
        <v>906</v>
      </c>
      <c r="G38" s="13" t="s">
        <v>894</v>
      </c>
      <c r="H38" s="13" t="s">
        <v>907</v>
      </c>
      <c r="I38">
        <v>56.274430000000002</v>
      </c>
      <c r="J38">
        <v>-111.60953000000001</v>
      </c>
      <c r="K38" s="13" t="s">
        <v>563</v>
      </c>
      <c r="M38" s="53">
        <v>44748</v>
      </c>
      <c r="N38" s="13" t="s">
        <v>285</v>
      </c>
      <c r="O38" s="13">
        <v>6</v>
      </c>
      <c r="P38" s="13">
        <v>100</v>
      </c>
      <c r="Q38" s="13" t="s">
        <v>16</v>
      </c>
      <c r="R38" s="13" t="s">
        <v>13</v>
      </c>
      <c r="S38" s="13" t="s">
        <v>583</v>
      </c>
      <c r="T38" s="13" t="s">
        <v>593</v>
      </c>
      <c r="U38" s="13" t="s">
        <v>620</v>
      </c>
      <c r="V38" s="13" t="s">
        <v>666</v>
      </c>
      <c r="X38" s="13">
        <v>125904</v>
      </c>
      <c r="Y38" s="13" t="s">
        <v>340</v>
      </c>
      <c r="AB38" s="13">
        <v>14</v>
      </c>
      <c r="AF38" s="13">
        <f t="shared" si="0"/>
        <v>14</v>
      </c>
      <c r="AG38" s="54">
        <f t="shared" si="4"/>
        <v>16.666666666666668</v>
      </c>
      <c r="AH38" s="57">
        <f t="shared" si="2"/>
        <v>233.33333333333334</v>
      </c>
      <c r="AI38" s="13">
        <v>1</v>
      </c>
      <c r="AJ38" s="13" t="s">
        <v>703</v>
      </c>
      <c r="AK38" s="13">
        <v>7</v>
      </c>
      <c r="AM38" s="13" t="s">
        <v>340</v>
      </c>
    </row>
    <row r="39" spans="1:40" ht="15" customHeight="1" x14ac:dyDescent="0.25">
      <c r="A39" s="13" t="s">
        <v>925</v>
      </c>
      <c r="B39" s="13" t="s">
        <v>930</v>
      </c>
      <c r="C39" s="13">
        <v>2022</v>
      </c>
      <c r="D39" s="13">
        <v>250</v>
      </c>
      <c r="E39" s="13" t="s">
        <v>279</v>
      </c>
      <c r="F39" s="13" t="s">
        <v>906</v>
      </c>
      <c r="G39" s="13" t="s">
        <v>894</v>
      </c>
      <c r="H39" s="13" t="s">
        <v>907</v>
      </c>
      <c r="I39">
        <v>56.274430000000002</v>
      </c>
      <c r="J39">
        <v>-111.60953000000001</v>
      </c>
      <c r="K39" s="13" t="s">
        <v>563</v>
      </c>
      <c r="M39" s="53">
        <v>44748</v>
      </c>
      <c r="N39" s="13" t="s">
        <v>285</v>
      </c>
      <c r="O39" s="13">
        <v>6</v>
      </c>
      <c r="P39" s="13">
        <v>100</v>
      </c>
      <c r="Q39" s="13" t="s">
        <v>16</v>
      </c>
      <c r="R39" s="13" t="s">
        <v>13</v>
      </c>
      <c r="S39" s="13" t="s">
        <v>583</v>
      </c>
      <c r="T39" s="13" t="s">
        <v>593</v>
      </c>
      <c r="U39" s="13" t="s">
        <v>615</v>
      </c>
      <c r="V39" s="13" t="s">
        <v>665</v>
      </c>
      <c r="W39" s="13" t="s">
        <v>686</v>
      </c>
      <c r="X39" s="13">
        <v>129254</v>
      </c>
      <c r="Y39" s="13" t="s">
        <v>326</v>
      </c>
      <c r="AB39" s="13">
        <v>5</v>
      </c>
      <c r="AF39" s="13">
        <f t="shared" si="0"/>
        <v>5</v>
      </c>
      <c r="AG39" s="54">
        <f t="shared" si="4"/>
        <v>16.666666666666668</v>
      </c>
      <c r="AH39" s="57">
        <f t="shared" si="2"/>
        <v>83.333333333333343</v>
      </c>
      <c r="AI39" s="13">
        <v>1</v>
      </c>
      <c r="AJ39" s="13" t="s">
        <v>704</v>
      </c>
      <c r="AK39" s="13">
        <v>10</v>
      </c>
      <c r="AM39" s="13" t="s">
        <v>326</v>
      </c>
    </row>
    <row r="40" spans="1:40" ht="15" customHeight="1" x14ac:dyDescent="0.25">
      <c r="A40" s="13" t="s">
        <v>925</v>
      </c>
      <c r="B40" s="13" t="s">
        <v>930</v>
      </c>
      <c r="C40" s="13">
        <v>2022</v>
      </c>
      <c r="D40" s="13">
        <v>250</v>
      </c>
      <c r="E40" s="13" t="s">
        <v>279</v>
      </c>
      <c r="F40" s="13" t="s">
        <v>906</v>
      </c>
      <c r="G40" s="13" t="s">
        <v>894</v>
      </c>
      <c r="H40" s="13" t="s">
        <v>907</v>
      </c>
      <c r="I40">
        <v>56.274430000000002</v>
      </c>
      <c r="J40">
        <v>-111.60953000000001</v>
      </c>
      <c r="K40" s="13" t="s">
        <v>563</v>
      </c>
      <c r="M40" s="53">
        <v>44748</v>
      </c>
      <c r="N40" s="13" t="s">
        <v>285</v>
      </c>
      <c r="O40" s="13">
        <v>6</v>
      </c>
      <c r="P40" s="13">
        <v>100</v>
      </c>
      <c r="Q40" s="13" t="s">
        <v>16</v>
      </c>
      <c r="R40" s="13" t="s">
        <v>13</v>
      </c>
      <c r="S40" s="13" t="s">
        <v>583</v>
      </c>
      <c r="T40" s="13" t="s">
        <v>593</v>
      </c>
      <c r="U40" s="13" t="s">
        <v>615</v>
      </c>
      <c r="V40" s="13" t="s">
        <v>665</v>
      </c>
      <c r="W40" s="13" t="s">
        <v>686</v>
      </c>
      <c r="X40" s="13">
        <v>129428</v>
      </c>
      <c r="Y40" s="13" t="s">
        <v>315</v>
      </c>
      <c r="AB40" s="13">
        <v>1</v>
      </c>
      <c r="AF40" s="13">
        <f t="shared" si="0"/>
        <v>1</v>
      </c>
      <c r="AG40" s="54">
        <f t="shared" si="4"/>
        <v>16.666666666666668</v>
      </c>
      <c r="AH40" s="57">
        <f t="shared" si="2"/>
        <v>16.666666666666668</v>
      </c>
      <c r="AI40" s="13">
        <v>1</v>
      </c>
      <c r="AJ40" s="13" t="s">
        <v>704</v>
      </c>
      <c r="AK40" s="13">
        <v>8</v>
      </c>
      <c r="AL40" s="13" t="s">
        <v>443</v>
      </c>
      <c r="AM40" s="13" t="s">
        <v>315</v>
      </c>
    </row>
    <row r="41" spans="1:40" ht="15" customHeight="1" x14ac:dyDescent="0.25">
      <c r="A41" s="13" t="s">
        <v>925</v>
      </c>
      <c r="B41" s="13" t="s">
        <v>930</v>
      </c>
      <c r="C41" s="13">
        <v>2022</v>
      </c>
      <c r="D41" s="13">
        <v>250</v>
      </c>
      <c r="E41" s="13" t="s">
        <v>279</v>
      </c>
      <c r="F41" s="13" t="s">
        <v>906</v>
      </c>
      <c r="G41" s="13" t="s">
        <v>894</v>
      </c>
      <c r="H41" s="13" t="s">
        <v>907</v>
      </c>
      <c r="I41">
        <v>56.274430000000002</v>
      </c>
      <c r="J41">
        <v>-111.60953000000001</v>
      </c>
      <c r="K41" s="13" t="s">
        <v>563</v>
      </c>
      <c r="M41" s="53">
        <v>44748</v>
      </c>
      <c r="N41" s="13" t="s">
        <v>285</v>
      </c>
      <c r="O41" s="13">
        <v>6</v>
      </c>
      <c r="P41" s="13">
        <v>100</v>
      </c>
      <c r="Q41" s="13" t="s">
        <v>16</v>
      </c>
      <c r="R41" s="13" t="s">
        <v>13</v>
      </c>
      <c r="S41" s="13" t="s">
        <v>583</v>
      </c>
      <c r="T41" s="13" t="s">
        <v>593</v>
      </c>
      <c r="U41" s="13" t="s">
        <v>615</v>
      </c>
      <c r="V41" s="13" t="s">
        <v>665</v>
      </c>
      <c r="W41" s="13" t="s">
        <v>686</v>
      </c>
      <c r="X41" s="13">
        <v>129535</v>
      </c>
      <c r="Y41" s="13" t="s">
        <v>313</v>
      </c>
      <c r="AB41" s="13">
        <v>3</v>
      </c>
      <c r="AF41" s="13">
        <f t="shared" si="0"/>
        <v>3</v>
      </c>
      <c r="AG41" s="54">
        <f t="shared" si="4"/>
        <v>16.666666666666668</v>
      </c>
      <c r="AH41" s="57">
        <f t="shared" si="2"/>
        <v>50</v>
      </c>
      <c r="AI41" s="13">
        <v>1</v>
      </c>
      <c r="AJ41" s="13" t="s">
        <v>704</v>
      </c>
      <c r="AK41" s="13">
        <v>6</v>
      </c>
      <c r="AL41" s="13" t="s">
        <v>765</v>
      </c>
      <c r="AM41" s="13" t="s">
        <v>313</v>
      </c>
    </row>
    <row r="42" spans="1:40" ht="15" customHeight="1" x14ac:dyDescent="0.25">
      <c r="A42" s="13" t="s">
        <v>925</v>
      </c>
      <c r="B42" s="13" t="s">
        <v>930</v>
      </c>
      <c r="C42" s="13">
        <v>2022</v>
      </c>
      <c r="D42" s="13">
        <v>250</v>
      </c>
      <c r="E42" s="13" t="s">
        <v>279</v>
      </c>
      <c r="F42" s="13" t="s">
        <v>906</v>
      </c>
      <c r="G42" s="13" t="s">
        <v>894</v>
      </c>
      <c r="H42" s="13" t="s">
        <v>907</v>
      </c>
      <c r="I42">
        <v>56.274430000000002</v>
      </c>
      <c r="J42">
        <v>-111.60953000000001</v>
      </c>
      <c r="K42" s="13" t="s">
        <v>563</v>
      </c>
      <c r="M42" s="53">
        <v>44748</v>
      </c>
      <c r="N42" s="13" t="s">
        <v>285</v>
      </c>
      <c r="O42" s="13">
        <v>6</v>
      </c>
      <c r="P42" s="13">
        <v>100</v>
      </c>
      <c r="Q42" s="13" t="s">
        <v>16</v>
      </c>
      <c r="R42" s="13" t="s">
        <v>13</v>
      </c>
      <c r="S42" s="13" t="s">
        <v>583</v>
      </c>
      <c r="T42" s="13" t="s">
        <v>593</v>
      </c>
      <c r="U42" s="13" t="s">
        <v>615</v>
      </c>
      <c r="V42" s="13" t="s">
        <v>665</v>
      </c>
      <c r="W42" s="13" t="s">
        <v>686</v>
      </c>
      <c r="X42" s="13">
        <v>129637</v>
      </c>
      <c r="Y42" s="13" t="s">
        <v>410</v>
      </c>
      <c r="AB42" s="13">
        <v>3</v>
      </c>
      <c r="AF42" s="13">
        <f t="shared" si="0"/>
        <v>3</v>
      </c>
      <c r="AG42" s="54">
        <f t="shared" si="4"/>
        <v>16.666666666666668</v>
      </c>
      <c r="AH42" s="57">
        <f t="shared" si="2"/>
        <v>50</v>
      </c>
      <c r="AI42" s="13">
        <v>1</v>
      </c>
      <c r="AJ42" s="13" t="s">
        <v>707</v>
      </c>
      <c r="AK42" s="13">
        <v>7</v>
      </c>
      <c r="AM42" s="13" t="s">
        <v>410</v>
      </c>
    </row>
    <row r="43" spans="1:40" ht="15" customHeight="1" x14ac:dyDescent="0.25">
      <c r="A43" s="13" t="s">
        <v>925</v>
      </c>
      <c r="B43" s="13" t="s">
        <v>930</v>
      </c>
      <c r="C43" s="13">
        <v>2022</v>
      </c>
      <c r="D43" s="13">
        <v>250</v>
      </c>
      <c r="E43" s="13" t="s">
        <v>279</v>
      </c>
      <c r="F43" s="13" t="s">
        <v>906</v>
      </c>
      <c r="G43" s="13" t="s">
        <v>894</v>
      </c>
      <c r="H43" s="13" t="s">
        <v>907</v>
      </c>
      <c r="I43">
        <v>56.274430000000002</v>
      </c>
      <c r="J43">
        <v>-111.60953000000001</v>
      </c>
      <c r="K43" s="13" t="s">
        <v>563</v>
      </c>
      <c r="M43" s="53">
        <v>44748</v>
      </c>
      <c r="N43" s="13" t="s">
        <v>285</v>
      </c>
      <c r="O43" s="13">
        <v>6</v>
      </c>
      <c r="P43" s="13">
        <v>100</v>
      </c>
      <c r="Q43" s="13" t="s">
        <v>16</v>
      </c>
      <c r="R43" s="13" t="s">
        <v>13</v>
      </c>
      <c r="S43" s="13" t="s">
        <v>583</v>
      </c>
      <c r="T43" s="13" t="s">
        <v>593</v>
      </c>
      <c r="U43" s="13" t="s">
        <v>615</v>
      </c>
      <c r="V43" s="13" t="s">
        <v>665</v>
      </c>
      <c r="W43" s="13" t="s">
        <v>686</v>
      </c>
      <c r="X43" s="13">
        <v>129657</v>
      </c>
      <c r="Y43" s="13" t="s">
        <v>314</v>
      </c>
      <c r="AB43" s="13">
        <v>7</v>
      </c>
      <c r="AF43" s="13">
        <f t="shared" si="0"/>
        <v>7</v>
      </c>
      <c r="AG43" s="54">
        <f t="shared" si="4"/>
        <v>16.666666666666668</v>
      </c>
      <c r="AH43" s="57">
        <f t="shared" si="2"/>
        <v>116.66666666666667</v>
      </c>
      <c r="AI43" s="13">
        <v>1</v>
      </c>
      <c r="AJ43" s="13" t="s">
        <v>705</v>
      </c>
      <c r="AK43" s="13">
        <v>6</v>
      </c>
      <c r="AL43" s="13" t="s">
        <v>766</v>
      </c>
      <c r="AM43" s="13" t="s">
        <v>314</v>
      </c>
    </row>
    <row r="44" spans="1:40" ht="15" customHeight="1" x14ac:dyDescent="0.25">
      <c r="A44" s="13" t="s">
        <v>925</v>
      </c>
      <c r="B44" s="13" t="s">
        <v>930</v>
      </c>
      <c r="C44" s="13">
        <v>2022</v>
      </c>
      <c r="D44" s="13">
        <v>250</v>
      </c>
      <c r="E44" s="13" t="s">
        <v>279</v>
      </c>
      <c r="F44" s="13" t="s">
        <v>906</v>
      </c>
      <c r="G44" s="13" t="s">
        <v>894</v>
      </c>
      <c r="H44" s="13" t="s">
        <v>907</v>
      </c>
      <c r="I44">
        <v>56.274430000000002</v>
      </c>
      <c r="J44">
        <v>-111.60953000000001</v>
      </c>
      <c r="K44" s="13" t="s">
        <v>563</v>
      </c>
      <c r="M44" s="53">
        <v>44748</v>
      </c>
      <c r="N44" s="13" t="s">
        <v>285</v>
      </c>
      <c r="O44" s="13">
        <v>6</v>
      </c>
      <c r="P44" s="13">
        <v>100</v>
      </c>
      <c r="Q44" s="13" t="s">
        <v>16</v>
      </c>
      <c r="R44" s="13" t="s">
        <v>13</v>
      </c>
      <c r="S44" s="13" t="s">
        <v>583</v>
      </c>
      <c r="T44" s="13" t="s">
        <v>593</v>
      </c>
      <c r="U44" s="13" t="s">
        <v>615</v>
      </c>
      <c r="V44" s="13" t="s">
        <v>665</v>
      </c>
      <c r="W44" s="13" t="s">
        <v>687</v>
      </c>
      <c r="X44" s="13" t="s">
        <v>702</v>
      </c>
      <c r="Y44" s="13" t="s">
        <v>311</v>
      </c>
      <c r="AB44" s="13">
        <v>9</v>
      </c>
      <c r="AF44" s="13">
        <f t="shared" si="0"/>
        <v>9</v>
      </c>
      <c r="AG44" s="54">
        <f t="shared" si="4"/>
        <v>16.666666666666668</v>
      </c>
      <c r="AH44" s="57">
        <f t="shared" si="2"/>
        <v>150</v>
      </c>
      <c r="AI44" s="13">
        <v>1</v>
      </c>
      <c r="AJ44" s="13" t="s">
        <v>704</v>
      </c>
      <c r="AK44" s="13">
        <v>6</v>
      </c>
      <c r="AM44" s="13" t="s">
        <v>311</v>
      </c>
      <c r="AN44" s="13" t="s">
        <v>714</v>
      </c>
    </row>
    <row r="45" spans="1:40" ht="15" customHeight="1" x14ac:dyDescent="0.25">
      <c r="A45" s="13" t="s">
        <v>925</v>
      </c>
      <c r="B45" s="13" t="s">
        <v>930</v>
      </c>
      <c r="C45" s="13">
        <v>2022</v>
      </c>
      <c r="D45" s="13">
        <v>250</v>
      </c>
      <c r="E45" s="13" t="s">
        <v>279</v>
      </c>
      <c r="F45" s="13" t="s">
        <v>906</v>
      </c>
      <c r="G45" s="13" t="s">
        <v>894</v>
      </c>
      <c r="H45" s="13" t="s">
        <v>907</v>
      </c>
      <c r="I45">
        <v>56.274430000000002</v>
      </c>
      <c r="J45">
        <v>-111.60953000000001</v>
      </c>
      <c r="K45" s="13" t="s">
        <v>563</v>
      </c>
      <c r="M45" s="53">
        <v>44748</v>
      </c>
      <c r="N45" s="13" t="s">
        <v>285</v>
      </c>
      <c r="O45" s="13">
        <v>6</v>
      </c>
      <c r="P45" s="13">
        <v>100</v>
      </c>
      <c r="Q45" s="13" t="s">
        <v>16</v>
      </c>
      <c r="R45" s="13" t="s">
        <v>13</v>
      </c>
      <c r="S45" s="13" t="s">
        <v>583</v>
      </c>
      <c r="T45" s="13" t="s">
        <v>593</v>
      </c>
      <c r="U45" s="13" t="s">
        <v>615</v>
      </c>
      <c r="V45" s="13" t="s">
        <v>665</v>
      </c>
      <c r="W45" s="13" t="s">
        <v>687</v>
      </c>
      <c r="X45" s="13">
        <v>129935</v>
      </c>
      <c r="Y45" s="13" t="s">
        <v>310</v>
      </c>
      <c r="AB45" s="13">
        <v>3</v>
      </c>
      <c r="AF45" s="13">
        <f t="shared" si="0"/>
        <v>3</v>
      </c>
      <c r="AG45" s="54">
        <f t="shared" si="4"/>
        <v>16.666666666666668</v>
      </c>
      <c r="AH45" s="57">
        <f t="shared" si="2"/>
        <v>50</v>
      </c>
      <c r="AI45" s="13">
        <v>1</v>
      </c>
      <c r="AJ45" s="13" t="s">
        <v>704</v>
      </c>
      <c r="AK45" s="13">
        <v>6</v>
      </c>
      <c r="AM45" s="13" t="s">
        <v>310</v>
      </c>
    </row>
    <row r="46" spans="1:40" ht="15" customHeight="1" x14ac:dyDescent="0.25">
      <c r="A46" s="13" t="s">
        <v>925</v>
      </c>
      <c r="B46" s="13" t="s">
        <v>930</v>
      </c>
      <c r="C46" s="13">
        <v>2022</v>
      </c>
      <c r="D46" s="13">
        <v>250</v>
      </c>
      <c r="E46" s="13" t="s">
        <v>279</v>
      </c>
      <c r="F46" s="13" t="s">
        <v>906</v>
      </c>
      <c r="G46" s="13" t="s">
        <v>894</v>
      </c>
      <c r="H46" s="13" t="s">
        <v>907</v>
      </c>
      <c r="I46">
        <v>56.274430000000002</v>
      </c>
      <c r="J46">
        <v>-111.60953000000001</v>
      </c>
      <c r="K46" s="13" t="s">
        <v>563</v>
      </c>
      <c r="M46" s="53">
        <v>44748</v>
      </c>
      <c r="N46" s="13" t="s">
        <v>285</v>
      </c>
      <c r="O46" s="13">
        <v>6</v>
      </c>
      <c r="P46" s="13">
        <v>100</v>
      </c>
      <c r="Q46" s="13" t="s">
        <v>16</v>
      </c>
      <c r="R46" s="13" t="s">
        <v>13</v>
      </c>
      <c r="S46" s="13" t="s">
        <v>583</v>
      </c>
      <c r="T46" s="13" t="s">
        <v>593</v>
      </c>
      <c r="U46" s="13" t="s">
        <v>615</v>
      </c>
      <c r="V46" s="13" t="s">
        <v>665</v>
      </c>
      <c r="W46" s="13" t="s">
        <v>687</v>
      </c>
      <c r="X46" s="13" t="s">
        <v>702</v>
      </c>
      <c r="Y46" s="13" t="s">
        <v>421</v>
      </c>
      <c r="AB46" s="13">
        <v>1</v>
      </c>
      <c r="AF46" s="13">
        <f t="shared" si="0"/>
        <v>1</v>
      </c>
      <c r="AG46" s="54">
        <f t="shared" si="4"/>
        <v>16.666666666666668</v>
      </c>
      <c r="AH46" s="57">
        <f t="shared" si="2"/>
        <v>16.666666666666668</v>
      </c>
      <c r="AI46" s="13">
        <v>1</v>
      </c>
      <c r="AJ46" s="13" t="s">
        <v>704</v>
      </c>
      <c r="AK46" s="13">
        <v>4</v>
      </c>
      <c r="AM46" s="13" t="s">
        <v>710</v>
      </c>
      <c r="AN46" s="13" t="s">
        <v>421</v>
      </c>
    </row>
    <row r="47" spans="1:40" ht="15" customHeight="1" x14ac:dyDescent="0.25">
      <c r="A47" s="13" t="s">
        <v>925</v>
      </c>
      <c r="B47" s="13" t="s">
        <v>930</v>
      </c>
      <c r="C47" s="13">
        <v>2022</v>
      </c>
      <c r="D47" s="13">
        <v>250</v>
      </c>
      <c r="E47" s="13" t="s">
        <v>279</v>
      </c>
      <c r="F47" s="13" t="s">
        <v>906</v>
      </c>
      <c r="G47" s="13" t="s">
        <v>894</v>
      </c>
      <c r="H47" s="13" t="s">
        <v>907</v>
      </c>
      <c r="I47">
        <v>56.274430000000002</v>
      </c>
      <c r="J47">
        <v>-111.60953000000001</v>
      </c>
      <c r="K47" s="13" t="s">
        <v>563</v>
      </c>
      <c r="M47" s="53">
        <v>44748</v>
      </c>
      <c r="N47" s="13" t="s">
        <v>285</v>
      </c>
      <c r="O47" s="13">
        <v>6</v>
      </c>
      <c r="P47" s="13">
        <v>100</v>
      </c>
      <c r="Q47" s="13" t="s">
        <v>16</v>
      </c>
      <c r="R47" s="13" t="s">
        <v>13</v>
      </c>
      <c r="S47" s="13" t="s">
        <v>583</v>
      </c>
      <c r="T47" s="13" t="s">
        <v>593</v>
      </c>
      <c r="U47" s="13" t="s">
        <v>615</v>
      </c>
      <c r="V47" s="13" t="s">
        <v>661</v>
      </c>
      <c r="X47" s="13">
        <v>128563</v>
      </c>
      <c r="Y47" s="13" t="s">
        <v>323</v>
      </c>
      <c r="AB47" s="13">
        <v>12</v>
      </c>
      <c r="AF47" s="13">
        <f t="shared" si="0"/>
        <v>12</v>
      </c>
      <c r="AG47" s="54">
        <f t="shared" si="4"/>
        <v>16.666666666666668</v>
      </c>
      <c r="AH47" s="57">
        <f t="shared" si="2"/>
        <v>200</v>
      </c>
      <c r="AI47" s="13">
        <v>1</v>
      </c>
      <c r="AJ47" s="13" t="s">
        <v>704</v>
      </c>
      <c r="AK47" s="13">
        <v>7</v>
      </c>
      <c r="AM47" s="13" t="s">
        <v>323</v>
      </c>
    </row>
    <row r="48" spans="1:40" ht="15" customHeight="1" x14ac:dyDescent="0.25">
      <c r="A48" s="13" t="s">
        <v>925</v>
      </c>
      <c r="B48" s="13" t="s">
        <v>930</v>
      </c>
      <c r="C48" s="13">
        <v>2022</v>
      </c>
      <c r="D48" s="13">
        <v>250</v>
      </c>
      <c r="E48" s="13" t="s">
        <v>279</v>
      </c>
      <c r="F48" s="13" t="s">
        <v>906</v>
      </c>
      <c r="G48" s="13" t="s">
        <v>894</v>
      </c>
      <c r="H48" s="13" t="s">
        <v>907</v>
      </c>
      <c r="I48">
        <v>56.274430000000002</v>
      </c>
      <c r="J48">
        <v>-111.60953000000001</v>
      </c>
      <c r="K48" s="13" t="s">
        <v>563</v>
      </c>
      <c r="M48" s="53">
        <v>44748</v>
      </c>
      <c r="N48" s="13" t="s">
        <v>285</v>
      </c>
      <c r="O48" s="13">
        <v>6</v>
      </c>
      <c r="P48" s="13">
        <v>100</v>
      </c>
      <c r="Q48" s="13" t="s">
        <v>16</v>
      </c>
      <c r="R48" s="13" t="s">
        <v>13</v>
      </c>
      <c r="S48" s="13" t="s">
        <v>583</v>
      </c>
      <c r="T48" s="13" t="s">
        <v>593</v>
      </c>
      <c r="U48" s="13" t="s">
        <v>615</v>
      </c>
      <c r="V48" s="13" t="s">
        <v>661</v>
      </c>
      <c r="X48" s="13" t="s">
        <v>702</v>
      </c>
      <c r="Y48" s="13" t="s">
        <v>319</v>
      </c>
      <c r="AB48" s="13">
        <v>6</v>
      </c>
      <c r="AF48" s="13">
        <f t="shared" si="0"/>
        <v>6</v>
      </c>
      <c r="AG48" s="54">
        <f t="shared" si="4"/>
        <v>16.666666666666668</v>
      </c>
      <c r="AH48" s="57">
        <f t="shared" si="2"/>
        <v>100</v>
      </c>
      <c r="AI48" s="13">
        <v>1</v>
      </c>
      <c r="AJ48" s="13" t="s">
        <v>704</v>
      </c>
      <c r="AK48" s="13">
        <v>6</v>
      </c>
      <c r="AM48" s="13" t="s">
        <v>319</v>
      </c>
      <c r="AN48" s="13" t="s">
        <v>714</v>
      </c>
    </row>
    <row r="49" spans="1:40" ht="15" customHeight="1" x14ac:dyDescent="0.25">
      <c r="A49" s="13" t="s">
        <v>925</v>
      </c>
      <c r="B49" s="13" t="s">
        <v>930</v>
      </c>
      <c r="C49" s="13">
        <v>2022</v>
      </c>
      <c r="D49" s="13">
        <v>250</v>
      </c>
      <c r="E49" s="13" t="s">
        <v>279</v>
      </c>
      <c r="F49" s="13" t="s">
        <v>906</v>
      </c>
      <c r="G49" s="13" t="s">
        <v>894</v>
      </c>
      <c r="H49" s="13" t="s">
        <v>907</v>
      </c>
      <c r="I49">
        <v>56.274430000000002</v>
      </c>
      <c r="J49">
        <v>-111.60953000000001</v>
      </c>
      <c r="K49" s="13" t="s">
        <v>563</v>
      </c>
      <c r="M49" s="53">
        <v>44748</v>
      </c>
      <c r="N49" s="13" t="s">
        <v>285</v>
      </c>
      <c r="O49" s="13">
        <v>6</v>
      </c>
      <c r="P49" s="13">
        <v>100</v>
      </c>
      <c r="Q49" s="13" t="s">
        <v>16</v>
      </c>
      <c r="R49" s="13" t="s">
        <v>13</v>
      </c>
      <c r="S49" s="13" t="s">
        <v>583</v>
      </c>
      <c r="T49" s="13" t="s">
        <v>593</v>
      </c>
      <c r="U49" s="13" t="s">
        <v>615</v>
      </c>
      <c r="V49" s="13" t="s">
        <v>661</v>
      </c>
      <c r="X49" s="13">
        <v>128844</v>
      </c>
      <c r="Y49" s="13" t="s">
        <v>388</v>
      </c>
      <c r="AB49" s="13">
        <v>4</v>
      </c>
      <c r="AF49" s="13">
        <f t="shared" si="0"/>
        <v>4</v>
      </c>
      <c r="AG49" s="54">
        <f t="shared" si="4"/>
        <v>16.666666666666668</v>
      </c>
      <c r="AH49" s="57">
        <f t="shared" si="2"/>
        <v>66.666666666666671</v>
      </c>
      <c r="AI49" s="13">
        <v>1</v>
      </c>
      <c r="AJ49" s="13" t="s">
        <v>704</v>
      </c>
      <c r="AK49" s="13">
        <v>3</v>
      </c>
      <c r="AM49" s="13" t="s">
        <v>388</v>
      </c>
    </row>
    <row r="50" spans="1:40" ht="15" customHeight="1" x14ac:dyDescent="0.25">
      <c r="A50" s="13" t="s">
        <v>925</v>
      </c>
      <c r="B50" s="13" t="s">
        <v>930</v>
      </c>
      <c r="C50" s="13">
        <v>2022</v>
      </c>
      <c r="D50" s="13">
        <v>250</v>
      </c>
      <c r="E50" s="13" t="s">
        <v>279</v>
      </c>
      <c r="F50" s="13" t="s">
        <v>906</v>
      </c>
      <c r="G50" s="13" t="s">
        <v>894</v>
      </c>
      <c r="H50" s="13" t="s">
        <v>907</v>
      </c>
      <c r="I50">
        <v>56.274430000000002</v>
      </c>
      <c r="J50">
        <v>-111.60953000000001</v>
      </c>
      <c r="K50" s="13" t="s">
        <v>563</v>
      </c>
      <c r="M50" s="53">
        <v>44748</v>
      </c>
      <c r="N50" s="13" t="s">
        <v>285</v>
      </c>
      <c r="O50" s="13">
        <v>6</v>
      </c>
      <c r="P50" s="13">
        <v>100</v>
      </c>
      <c r="Q50" s="13" t="s">
        <v>16</v>
      </c>
      <c r="R50" s="13" t="s">
        <v>13</v>
      </c>
      <c r="S50" s="13" t="s">
        <v>583</v>
      </c>
      <c r="T50" s="13" t="s">
        <v>593</v>
      </c>
      <c r="U50" s="13" t="s">
        <v>615</v>
      </c>
      <c r="V50" s="13" t="s">
        <v>661</v>
      </c>
      <c r="X50" s="13">
        <v>128457</v>
      </c>
      <c r="Y50" s="13" t="s">
        <v>321</v>
      </c>
      <c r="AB50" s="13">
        <v>5</v>
      </c>
      <c r="AF50" s="13">
        <f t="shared" si="0"/>
        <v>5</v>
      </c>
      <c r="AG50" s="54">
        <f t="shared" si="4"/>
        <v>16.666666666666668</v>
      </c>
      <c r="AH50" s="57">
        <f t="shared" si="2"/>
        <v>83.333333333333343</v>
      </c>
      <c r="AJ50" s="13" t="s">
        <v>704</v>
      </c>
      <c r="AK50" s="13">
        <v>6</v>
      </c>
      <c r="AM50" s="13" t="s">
        <v>321</v>
      </c>
    </row>
    <row r="51" spans="1:40" ht="15" customHeight="1" x14ac:dyDescent="0.25">
      <c r="A51" s="13" t="s">
        <v>925</v>
      </c>
      <c r="B51" s="13" t="s">
        <v>930</v>
      </c>
      <c r="C51" s="13">
        <v>2022</v>
      </c>
      <c r="D51" s="13">
        <v>250</v>
      </c>
      <c r="E51" s="13" t="s">
        <v>279</v>
      </c>
      <c r="F51" s="13" t="s">
        <v>906</v>
      </c>
      <c r="G51" s="13" t="s">
        <v>894</v>
      </c>
      <c r="H51" s="13" t="s">
        <v>907</v>
      </c>
      <c r="I51">
        <v>56.274430000000002</v>
      </c>
      <c r="J51">
        <v>-111.60953000000001</v>
      </c>
      <c r="K51" s="13" t="s">
        <v>563</v>
      </c>
      <c r="M51" s="53">
        <v>44748</v>
      </c>
      <c r="N51" s="13" t="s">
        <v>285</v>
      </c>
      <c r="O51" s="13">
        <v>6</v>
      </c>
      <c r="P51" s="13">
        <v>100</v>
      </c>
      <c r="Q51" s="13" t="s">
        <v>16</v>
      </c>
      <c r="R51" s="13" t="s">
        <v>13</v>
      </c>
      <c r="S51" s="13" t="s">
        <v>583</v>
      </c>
      <c r="T51" s="13" t="s">
        <v>593</v>
      </c>
      <c r="U51" s="13" t="s">
        <v>615</v>
      </c>
      <c r="V51" s="13" t="s">
        <v>661</v>
      </c>
      <c r="X51" s="13">
        <v>129018</v>
      </c>
      <c r="Y51" s="13" t="s">
        <v>317</v>
      </c>
      <c r="AB51" s="13">
        <v>2</v>
      </c>
      <c r="AF51" s="13">
        <f t="shared" si="0"/>
        <v>2</v>
      </c>
      <c r="AG51" s="54">
        <f t="shared" si="4"/>
        <v>16.666666666666668</v>
      </c>
      <c r="AH51" s="57">
        <f t="shared" si="2"/>
        <v>33.333333333333336</v>
      </c>
      <c r="AI51" s="13">
        <v>1</v>
      </c>
      <c r="AJ51" s="13" t="s">
        <v>704</v>
      </c>
      <c r="AK51" s="13">
        <v>8</v>
      </c>
      <c r="AM51" s="13" t="s">
        <v>317</v>
      </c>
    </row>
    <row r="52" spans="1:40" ht="15" customHeight="1" x14ac:dyDescent="0.25">
      <c r="A52" s="13" t="s">
        <v>925</v>
      </c>
      <c r="B52" s="13" t="s">
        <v>930</v>
      </c>
      <c r="C52" s="13">
        <v>2022</v>
      </c>
      <c r="D52" s="13">
        <v>250</v>
      </c>
      <c r="E52" s="13" t="s">
        <v>279</v>
      </c>
      <c r="F52" s="13" t="s">
        <v>906</v>
      </c>
      <c r="G52" s="13" t="s">
        <v>894</v>
      </c>
      <c r="H52" s="13" t="s">
        <v>907</v>
      </c>
      <c r="I52">
        <v>56.274430000000002</v>
      </c>
      <c r="J52">
        <v>-111.60953000000001</v>
      </c>
      <c r="K52" s="13" t="s">
        <v>563</v>
      </c>
      <c r="M52" s="53">
        <v>44748</v>
      </c>
      <c r="N52" s="13" t="s">
        <v>285</v>
      </c>
      <c r="O52" s="13">
        <v>6</v>
      </c>
      <c r="P52" s="13">
        <v>100</v>
      </c>
      <c r="Q52" s="13" t="s">
        <v>16</v>
      </c>
      <c r="R52" s="13" t="s">
        <v>13</v>
      </c>
      <c r="S52" s="13" t="s">
        <v>583</v>
      </c>
      <c r="T52" s="13" t="s">
        <v>593</v>
      </c>
      <c r="U52" s="13" t="s">
        <v>615</v>
      </c>
      <c r="V52" s="13" t="s">
        <v>660</v>
      </c>
      <c r="W52" s="13" t="s">
        <v>684</v>
      </c>
      <c r="X52" s="13">
        <v>128079</v>
      </c>
      <c r="Y52" s="13" t="s">
        <v>309</v>
      </c>
      <c r="AB52" s="13">
        <v>4</v>
      </c>
      <c r="AF52" s="13">
        <f t="shared" si="0"/>
        <v>4</v>
      </c>
      <c r="AG52" s="54">
        <f t="shared" si="4"/>
        <v>16.666666666666668</v>
      </c>
      <c r="AH52" s="57">
        <f t="shared" si="2"/>
        <v>66.666666666666671</v>
      </c>
      <c r="AI52" s="13">
        <v>1</v>
      </c>
      <c r="AJ52" s="13" t="s">
        <v>703</v>
      </c>
      <c r="AK52" s="13">
        <v>8</v>
      </c>
      <c r="AM52" s="13" t="s">
        <v>309</v>
      </c>
    </row>
    <row r="53" spans="1:40" ht="15" customHeight="1" x14ac:dyDescent="0.25">
      <c r="A53" s="13" t="s">
        <v>925</v>
      </c>
      <c r="B53" s="13" t="s">
        <v>930</v>
      </c>
      <c r="C53" s="13">
        <v>2022</v>
      </c>
      <c r="D53" s="13">
        <v>250</v>
      </c>
      <c r="E53" s="13" t="s">
        <v>279</v>
      </c>
      <c r="F53" s="13" t="s">
        <v>906</v>
      </c>
      <c r="G53" s="13" t="s">
        <v>894</v>
      </c>
      <c r="H53" s="13" t="s">
        <v>907</v>
      </c>
      <c r="I53">
        <v>56.274430000000002</v>
      </c>
      <c r="J53">
        <v>-111.60953000000001</v>
      </c>
      <c r="K53" s="13" t="s">
        <v>563</v>
      </c>
      <c r="M53" s="53">
        <v>44748</v>
      </c>
      <c r="N53" s="13" t="s">
        <v>285</v>
      </c>
      <c r="O53" s="13">
        <v>6</v>
      </c>
      <c r="P53" s="13">
        <v>100</v>
      </c>
      <c r="Q53" s="13" t="s">
        <v>16</v>
      </c>
      <c r="R53" s="13" t="s">
        <v>13</v>
      </c>
      <c r="S53" s="13" t="s">
        <v>583</v>
      </c>
      <c r="T53" s="13" t="s">
        <v>593</v>
      </c>
      <c r="U53" s="13" t="s">
        <v>615</v>
      </c>
      <c r="V53" s="13" t="s">
        <v>660</v>
      </c>
      <c r="W53" s="13" t="s">
        <v>684</v>
      </c>
      <c r="X53" s="13">
        <v>128161</v>
      </c>
      <c r="Y53" s="13" t="s">
        <v>386</v>
      </c>
      <c r="AB53" s="13">
        <v>1</v>
      </c>
      <c r="AF53" s="13">
        <f t="shared" si="0"/>
        <v>1</v>
      </c>
      <c r="AG53" s="54">
        <f t="shared" si="4"/>
        <v>16.666666666666668</v>
      </c>
      <c r="AH53" s="57">
        <f t="shared" si="2"/>
        <v>16.666666666666668</v>
      </c>
      <c r="AI53" s="13">
        <v>1</v>
      </c>
      <c r="AJ53" s="13" t="s">
        <v>703</v>
      </c>
      <c r="AK53" s="13">
        <v>5</v>
      </c>
      <c r="AM53" s="13" t="s">
        <v>386</v>
      </c>
    </row>
    <row r="54" spans="1:40" ht="15" customHeight="1" x14ac:dyDescent="0.25">
      <c r="A54" s="13" t="s">
        <v>925</v>
      </c>
      <c r="B54" s="13" t="s">
        <v>930</v>
      </c>
      <c r="C54" s="13">
        <v>2022</v>
      </c>
      <c r="D54" s="13">
        <v>250</v>
      </c>
      <c r="E54" s="13" t="s">
        <v>279</v>
      </c>
      <c r="F54" s="13" t="s">
        <v>906</v>
      </c>
      <c r="G54" s="13" t="s">
        <v>894</v>
      </c>
      <c r="H54" s="13" t="s">
        <v>907</v>
      </c>
      <c r="I54">
        <v>56.274430000000002</v>
      </c>
      <c r="J54">
        <v>-111.60953000000001</v>
      </c>
      <c r="K54" s="13" t="s">
        <v>563</v>
      </c>
      <c r="M54" s="53">
        <v>44748</v>
      </c>
      <c r="N54" s="13" t="s">
        <v>285</v>
      </c>
      <c r="O54" s="13">
        <v>6</v>
      </c>
      <c r="P54" s="13">
        <v>100</v>
      </c>
      <c r="Q54" s="13" t="s">
        <v>16</v>
      </c>
      <c r="R54" s="13" t="s">
        <v>13</v>
      </c>
      <c r="S54" s="13" t="s">
        <v>583</v>
      </c>
      <c r="T54" s="13" t="s">
        <v>593</v>
      </c>
      <c r="U54" s="13" t="s">
        <v>615</v>
      </c>
      <c r="V54" s="13" t="s">
        <v>660</v>
      </c>
      <c r="W54" s="13" t="s">
        <v>684</v>
      </c>
      <c r="X54" s="13">
        <v>128173</v>
      </c>
      <c r="Y54" s="13" t="s">
        <v>363</v>
      </c>
      <c r="AB54" s="13">
        <v>1</v>
      </c>
      <c r="AF54" s="13">
        <f t="shared" si="0"/>
        <v>1</v>
      </c>
      <c r="AG54" s="54">
        <f t="shared" si="4"/>
        <v>16.666666666666668</v>
      </c>
      <c r="AH54" s="57">
        <f t="shared" si="2"/>
        <v>16.666666666666668</v>
      </c>
      <c r="AI54" s="13">
        <v>1</v>
      </c>
      <c r="AJ54" s="13" t="s">
        <v>703</v>
      </c>
      <c r="AK54" s="13">
        <v>7</v>
      </c>
      <c r="AM54" s="13" t="s">
        <v>363</v>
      </c>
    </row>
    <row r="55" spans="1:40" ht="15" customHeight="1" x14ac:dyDescent="0.25">
      <c r="A55" s="13" t="s">
        <v>925</v>
      </c>
      <c r="B55" s="13" t="s">
        <v>930</v>
      </c>
      <c r="C55" s="13">
        <v>2022</v>
      </c>
      <c r="D55" s="13">
        <v>250</v>
      </c>
      <c r="E55" s="13" t="s">
        <v>279</v>
      </c>
      <c r="F55" s="13" t="s">
        <v>906</v>
      </c>
      <c r="G55" s="13" t="s">
        <v>894</v>
      </c>
      <c r="H55" s="13" t="s">
        <v>907</v>
      </c>
      <c r="I55">
        <v>56.274430000000002</v>
      </c>
      <c r="J55">
        <v>-111.60953000000001</v>
      </c>
      <c r="K55" s="13" t="s">
        <v>563</v>
      </c>
      <c r="M55" s="53">
        <v>44748</v>
      </c>
      <c r="N55" s="13" t="s">
        <v>285</v>
      </c>
      <c r="O55" s="13">
        <v>6</v>
      </c>
      <c r="P55" s="13">
        <v>100</v>
      </c>
      <c r="Q55" s="13" t="s">
        <v>16</v>
      </c>
      <c r="R55" s="13" t="s">
        <v>13</v>
      </c>
      <c r="S55" s="13" t="s">
        <v>583</v>
      </c>
      <c r="T55" s="13" t="s">
        <v>593</v>
      </c>
      <c r="U55" s="13" t="s">
        <v>615</v>
      </c>
      <c r="V55" s="13" t="s">
        <v>660</v>
      </c>
      <c r="W55" s="13" t="s">
        <v>685</v>
      </c>
      <c r="X55" s="13">
        <v>128277</v>
      </c>
      <c r="Y55" s="13" t="s">
        <v>308</v>
      </c>
      <c r="AB55" s="13">
        <v>13</v>
      </c>
      <c r="AF55" s="13">
        <f t="shared" si="0"/>
        <v>13</v>
      </c>
      <c r="AG55" s="54">
        <f t="shared" si="4"/>
        <v>16.666666666666668</v>
      </c>
      <c r="AH55" s="57">
        <f t="shared" si="2"/>
        <v>216.66666666666669</v>
      </c>
      <c r="AI55" s="13">
        <v>1</v>
      </c>
      <c r="AJ55" s="13" t="s">
        <v>703</v>
      </c>
      <c r="AK55" s="13">
        <v>9</v>
      </c>
      <c r="AM55" s="13" t="s">
        <v>308</v>
      </c>
    </row>
    <row r="56" spans="1:40" ht="15" customHeight="1" x14ac:dyDescent="0.25">
      <c r="A56" s="13" t="s">
        <v>925</v>
      </c>
      <c r="B56" s="13" t="s">
        <v>930</v>
      </c>
      <c r="C56" s="13">
        <v>2022</v>
      </c>
      <c r="D56" s="13">
        <v>250</v>
      </c>
      <c r="E56" s="13" t="s">
        <v>279</v>
      </c>
      <c r="F56" s="13" t="s">
        <v>906</v>
      </c>
      <c r="G56" s="13" t="s">
        <v>894</v>
      </c>
      <c r="H56" s="13" t="s">
        <v>907</v>
      </c>
      <c r="I56">
        <v>56.274430000000002</v>
      </c>
      <c r="J56">
        <v>-111.60953000000001</v>
      </c>
      <c r="K56" s="13" t="s">
        <v>563</v>
      </c>
      <c r="M56" s="53">
        <v>44748</v>
      </c>
      <c r="N56" s="13" t="s">
        <v>285</v>
      </c>
      <c r="O56" s="13">
        <v>6</v>
      </c>
      <c r="P56" s="13">
        <v>100</v>
      </c>
      <c r="Q56" s="13" t="s">
        <v>16</v>
      </c>
      <c r="R56" s="13" t="s">
        <v>13</v>
      </c>
      <c r="S56" s="13" t="s">
        <v>583</v>
      </c>
      <c r="T56" s="13" t="s">
        <v>593</v>
      </c>
      <c r="U56" s="13" t="s">
        <v>615</v>
      </c>
      <c r="X56" s="13">
        <v>127917</v>
      </c>
      <c r="Y56" s="13" t="s">
        <v>322</v>
      </c>
      <c r="AB56" s="13">
        <v>32</v>
      </c>
      <c r="AD56" s="13">
        <v>2</v>
      </c>
      <c r="AF56" s="13">
        <f t="shared" si="0"/>
        <v>34</v>
      </c>
      <c r="AG56" s="54">
        <f t="shared" si="4"/>
        <v>16.666666666666668</v>
      </c>
      <c r="AH56" s="57">
        <f t="shared" si="2"/>
        <v>566.66666666666674</v>
      </c>
      <c r="AJ56" s="13" t="s">
        <v>704</v>
      </c>
      <c r="AK56" s="13">
        <v>8</v>
      </c>
      <c r="AL56" s="13" t="s">
        <v>795</v>
      </c>
      <c r="AM56" s="13" t="s">
        <v>322</v>
      </c>
    </row>
    <row r="57" spans="1:40" ht="15" customHeight="1" x14ac:dyDescent="0.25">
      <c r="A57" s="13" t="s">
        <v>925</v>
      </c>
      <c r="B57" s="13" t="s">
        <v>930</v>
      </c>
      <c r="C57" s="13">
        <v>2022</v>
      </c>
      <c r="D57" s="13">
        <v>250</v>
      </c>
      <c r="E57" s="13" t="s">
        <v>279</v>
      </c>
      <c r="F57" s="13" t="s">
        <v>906</v>
      </c>
      <c r="G57" s="13" t="s">
        <v>894</v>
      </c>
      <c r="H57" s="13" t="s">
        <v>907</v>
      </c>
      <c r="I57">
        <v>56.274430000000002</v>
      </c>
      <c r="J57">
        <v>-111.60953000000001</v>
      </c>
      <c r="K57" s="13" t="s">
        <v>563</v>
      </c>
      <c r="M57" s="53">
        <v>44748</v>
      </c>
      <c r="N57" s="13" t="s">
        <v>285</v>
      </c>
      <c r="O57" s="13">
        <v>6</v>
      </c>
      <c r="P57" s="13">
        <v>100</v>
      </c>
      <c r="Q57" s="13" t="s">
        <v>14</v>
      </c>
      <c r="R57" s="13" t="s">
        <v>13</v>
      </c>
      <c r="S57" s="13" t="s">
        <v>583</v>
      </c>
      <c r="T57" s="13" t="s">
        <v>597</v>
      </c>
      <c r="U57" s="13" t="s">
        <v>622</v>
      </c>
      <c r="X57" s="13">
        <v>100755</v>
      </c>
      <c r="Y57" s="13" t="s">
        <v>393</v>
      </c>
      <c r="AC57" s="13">
        <v>2</v>
      </c>
      <c r="AF57" s="13">
        <f t="shared" si="0"/>
        <v>2</v>
      </c>
      <c r="AG57" s="54">
        <f t="shared" si="4"/>
        <v>16.666666666666668</v>
      </c>
      <c r="AH57" s="57">
        <f t="shared" si="2"/>
        <v>33.333333333333336</v>
      </c>
      <c r="AI57" s="13">
        <v>1</v>
      </c>
      <c r="AJ57" s="13" t="s">
        <v>704</v>
      </c>
      <c r="AK57" s="13">
        <v>4</v>
      </c>
      <c r="AM57" s="13" t="s">
        <v>393</v>
      </c>
    </row>
    <row r="58" spans="1:40" ht="15" customHeight="1" x14ac:dyDescent="0.25">
      <c r="A58" s="13" t="s">
        <v>925</v>
      </c>
      <c r="B58" s="13" t="s">
        <v>930</v>
      </c>
      <c r="C58" s="13">
        <v>2022</v>
      </c>
      <c r="D58" s="13">
        <v>250</v>
      </c>
      <c r="E58" s="13" t="s">
        <v>279</v>
      </c>
      <c r="F58" s="13" t="s">
        <v>906</v>
      </c>
      <c r="G58" s="13" t="s">
        <v>894</v>
      </c>
      <c r="H58" s="13" t="s">
        <v>907</v>
      </c>
      <c r="I58">
        <v>56.274430000000002</v>
      </c>
      <c r="J58">
        <v>-111.60953000000001</v>
      </c>
      <c r="K58" s="13" t="s">
        <v>563</v>
      </c>
      <c r="M58" s="53">
        <v>44748</v>
      </c>
      <c r="N58" s="13" t="s">
        <v>285</v>
      </c>
      <c r="O58" s="13">
        <v>6</v>
      </c>
      <c r="P58" s="13">
        <v>100</v>
      </c>
      <c r="Q58" s="13" t="s">
        <v>14</v>
      </c>
      <c r="R58" s="13" t="s">
        <v>13</v>
      </c>
      <c r="S58" s="13" t="s">
        <v>583</v>
      </c>
      <c r="T58" s="13" t="s">
        <v>597</v>
      </c>
      <c r="X58" s="13">
        <v>100502</v>
      </c>
      <c r="Y58" s="13" t="s">
        <v>343</v>
      </c>
      <c r="AC58" s="13">
        <v>3</v>
      </c>
      <c r="AF58" s="13">
        <f t="shared" si="0"/>
        <v>3</v>
      </c>
      <c r="AG58" s="54">
        <f t="shared" si="4"/>
        <v>16.666666666666668</v>
      </c>
      <c r="AH58" s="57">
        <f t="shared" si="2"/>
        <v>50</v>
      </c>
      <c r="AJ58" s="13" t="s">
        <v>708</v>
      </c>
      <c r="AK58" s="13">
        <v>1</v>
      </c>
      <c r="AL58" s="13" t="s">
        <v>808</v>
      </c>
      <c r="AM58" s="13" t="s">
        <v>343</v>
      </c>
    </row>
    <row r="59" spans="1:40" ht="15" customHeight="1" x14ac:dyDescent="0.25">
      <c r="A59" s="13" t="s">
        <v>925</v>
      </c>
      <c r="B59" s="13" t="s">
        <v>930</v>
      </c>
      <c r="C59" s="13">
        <v>2022</v>
      </c>
      <c r="D59" s="13">
        <v>250</v>
      </c>
      <c r="E59" s="13" t="s">
        <v>279</v>
      </c>
      <c r="F59" s="13" t="s">
        <v>906</v>
      </c>
      <c r="G59" s="13" t="s">
        <v>894</v>
      </c>
      <c r="H59" s="13" t="s">
        <v>907</v>
      </c>
      <c r="I59">
        <v>56.274430000000002</v>
      </c>
      <c r="J59">
        <v>-111.60953000000001</v>
      </c>
      <c r="K59" s="13" t="s">
        <v>563</v>
      </c>
      <c r="M59" s="53">
        <v>44748</v>
      </c>
      <c r="N59" s="13" t="s">
        <v>285</v>
      </c>
      <c r="O59" s="13">
        <v>6</v>
      </c>
      <c r="P59" s="13">
        <v>100</v>
      </c>
      <c r="Q59" s="13" t="s">
        <v>22</v>
      </c>
      <c r="R59" s="13" t="s">
        <v>13</v>
      </c>
      <c r="S59" s="13" t="s">
        <v>583</v>
      </c>
      <c r="T59" s="13" t="s">
        <v>598</v>
      </c>
      <c r="U59" s="13" t="s">
        <v>623</v>
      </c>
      <c r="V59" s="13" t="s">
        <v>668</v>
      </c>
      <c r="W59" s="13" t="s">
        <v>688</v>
      </c>
      <c r="X59" s="13">
        <v>1088832</v>
      </c>
      <c r="Y59" s="13" t="s">
        <v>372</v>
      </c>
      <c r="Z59" s="13">
        <v>1</v>
      </c>
      <c r="AC59" s="13">
        <v>6</v>
      </c>
      <c r="AF59" s="13">
        <f t="shared" si="0"/>
        <v>7</v>
      </c>
      <c r="AG59" s="54">
        <f t="shared" si="4"/>
        <v>16.666666666666668</v>
      </c>
      <c r="AH59" s="57">
        <f t="shared" si="2"/>
        <v>116.66666666666667</v>
      </c>
      <c r="AI59" s="13">
        <v>1</v>
      </c>
      <c r="AJ59" s="13" t="s">
        <v>708</v>
      </c>
      <c r="AK59" s="13">
        <v>8</v>
      </c>
      <c r="AM59" s="13" t="s">
        <v>711</v>
      </c>
      <c r="AN59" s="13" t="s">
        <v>372</v>
      </c>
    </row>
    <row r="60" spans="1:40" ht="15" customHeight="1" x14ac:dyDescent="0.25">
      <c r="A60" s="13" t="s">
        <v>925</v>
      </c>
      <c r="B60" s="13" t="s">
        <v>930</v>
      </c>
      <c r="C60" s="13">
        <v>2022</v>
      </c>
      <c r="D60" s="13">
        <v>250</v>
      </c>
      <c r="E60" s="13" t="s">
        <v>279</v>
      </c>
      <c r="F60" s="13" t="s">
        <v>906</v>
      </c>
      <c r="G60" s="13" t="s">
        <v>894</v>
      </c>
      <c r="H60" s="13" t="s">
        <v>907</v>
      </c>
      <c r="I60">
        <v>56.274430000000002</v>
      </c>
      <c r="J60">
        <v>-111.60953000000001</v>
      </c>
      <c r="K60" s="13" t="s">
        <v>563</v>
      </c>
      <c r="M60" s="53">
        <v>44748</v>
      </c>
      <c r="N60" s="55" t="s">
        <v>287</v>
      </c>
      <c r="O60" s="13">
        <v>100</v>
      </c>
      <c r="P60" s="13">
        <v>100</v>
      </c>
      <c r="Q60" s="13" t="s">
        <v>97</v>
      </c>
      <c r="R60" s="13" t="s">
        <v>13</v>
      </c>
      <c r="S60" s="13" t="s">
        <v>583</v>
      </c>
      <c r="T60" s="13" t="s">
        <v>599</v>
      </c>
      <c r="U60" s="13" t="s">
        <v>630</v>
      </c>
      <c r="X60" s="13" t="s">
        <v>702</v>
      </c>
      <c r="Y60" s="13" t="s">
        <v>397</v>
      </c>
      <c r="AC60" s="13">
        <v>1</v>
      </c>
      <c r="AF60" s="13">
        <f t="shared" si="0"/>
        <v>1</v>
      </c>
      <c r="AG60" s="54">
        <f t="shared" si="4"/>
        <v>1</v>
      </c>
      <c r="AH60" s="57">
        <f t="shared" si="2"/>
        <v>1</v>
      </c>
      <c r="AI60" s="13">
        <v>1</v>
      </c>
      <c r="AJ60" s="13" t="s">
        <v>703</v>
      </c>
      <c r="AK60" s="13">
        <v>8</v>
      </c>
      <c r="AM60" s="13" t="s">
        <v>702</v>
      </c>
      <c r="AN60" s="13" t="s">
        <v>737</v>
      </c>
    </row>
    <row r="61" spans="1:40" ht="15" customHeight="1" x14ac:dyDescent="0.25">
      <c r="A61" s="13" t="s">
        <v>925</v>
      </c>
      <c r="B61" s="13" t="s">
        <v>930</v>
      </c>
      <c r="C61" s="13">
        <v>2022</v>
      </c>
      <c r="D61" s="13">
        <v>250</v>
      </c>
      <c r="E61" s="13" t="s">
        <v>279</v>
      </c>
      <c r="F61" s="13" t="s">
        <v>906</v>
      </c>
      <c r="G61" s="13" t="s">
        <v>894</v>
      </c>
      <c r="H61" s="13" t="s">
        <v>907</v>
      </c>
      <c r="I61">
        <v>56.274430000000002</v>
      </c>
      <c r="J61">
        <v>-111.60953000000001</v>
      </c>
      <c r="K61" s="13" t="s">
        <v>563</v>
      </c>
      <c r="M61" s="53">
        <v>44748</v>
      </c>
      <c r="N61" s="55" t="s">
        <v>287</v>
      </c>
      <c r="O61" s="13">
        <v>100</v>
      </c>
      <c r="P61" s="13">
        <v>100</v>
      </c>
      <c r="Q61" s="13" t="s">
        <v>97</v>
      </c>
      <c r="R61" s="13" t="s">
        <v>13</v>
      </c>
      <c r="S61" s="13" t="s">
        <v>583</v>
      </c>
      <c r="T61" s="13" t="s">
        <v>599</v>
      </c>
      <c r="U61" s="13" t="s">
        <v>756</v>
      </c>
      <c r="V61" s="13" t="s">
        <v>757</v>
      </c>
      <c r="X61" s="13">
        <v>101947</v>
      </c>
      <c r="Y61" s="13" t="s">
        <v>735</v>
      </c>
      <c r="AC61" s="13">
        <v>1</v>
      </c>
      <c r="AF61" s="13">
        <f t="shared" si="0"/>
        <v>1</v>
      </c>
      <c r="AG61" s="54">
        <f t="shared" si="4"/>
        <v>1</v>
      </c>
      <c r="AH61" s="57">
        <f t="shared" si="2"/>
        <v>1</v>
      </c>
      <c r="AI61" s="13">
        <v>1</v>
      </c>
      <c r="AJ61" s="13" t="s">
        <v>703</v>
      </c>
      <c r="AK61" s="13">
        <v>5</v>
      </c>
      <c r="AL61" s="13" t="s">
        <v>742</v>
      </c>
      <c r="AM61" s="13" t="s">
        <v>702</v>
      </c>
      <c r="AN61" s="13" t="s">
        <v>737</v>
      </c>
    </row>
    <row r="62" spans="1:40" ht="15" customHeight="1" x14ac:dyDescent="0.25">
      <c r="A62" s="13" t="s">
        <v>925</v>
      </c>
      <c r="B62" s="13" t="s">
        <v>930</v>
      </c>
      <c r="C62" s="13">
        <v>2022</v>
      </c>
      <c r="D62" s="13">
        <v>250</v>
      </c>
      <c r="E62" s="13" t="s">
        <v>279</v>
      </c>
      <c r="F62" s="13" t="s">
        <v>906</v>
      </c>
      <c r="G62" s="13" t="s">
        <v>894</v>
      </c>
      <c r="H62" s="13" t="s">
        <v>907</v>
      </c>
      <c r="I62">
        <v>56.274430000000002</v>
      </c>
      <c r="J62">
        <v>-111.60953000000001</v>
      </c>
      <c r="K62" s="13" t="s">
        <v>563</v>
      </c>
      <c r="M62" s="53">
        <v>44748</v>
      </c>
      <c r="N62" s="55" t="s">
        <v>287</v>
      </c>
      <c r="O62" s="13">
        <v>100</v>
      </c>
      <c r="P62" s="13">
        <v>100</v>
      </c>
      <c r="Q62" s="13" t="s">
        <v>97</v>
      </c>
      <c r="R62" s="13" t="s">
        <v>13</v>
      </c>
      <c r="S62" s="13" t="s">
        <v>583</v>
      </c>
      <c r="T62" s="13" t="s">
        <v>599</v>
      </c>
      <c r="U62" s="13" t="s">
        <v>629</v>
      </c>
      <c r="X62" s="13">
        <v>102066</v>
      </c>
      <c r="Y62" s="13" t="s">
        <v>430</v>
      </c>
      <c r="AC62" s="13">
        <v>3</v>
      </c>
      <c r="AF62" s="13">
        <f t="shared" si="0"/>
        <v>3</v>
      </c>
      <c r="AG62" s="54">
        <f t="shared" si="4"/>
        <v>1</v>
      </c>
      <c r="AH62" s="57">
        <f t="shared" si="2"/>
        <v>3</v>
      </c>
      <c r="AI62" s="13">
        <v>1</v>
      </c>
      <c r="AJ62" s="13" t="s">
        <v>703</v>
      </c>
      <c r="AK62" s="13">
        <v>6</v>
      </c>
      <c r="AM62" s="13" t="s">
        <v>702</v>
      </c>
      <c r="AN62" s="13" t="s">
        <v>737</v>
      </c>
    </row>
    <row r="63" spans="1:40" ht="15" customHeight="1" x14ac:dyDescent="0.25">
      <c r="A63" s="13" t="s">
        <v>925</v>
      </c>
      <c r="B63" s="13" t="s">
        <v>930</v>
      </c>
      <c r="C63" s="13">
        <v>2022</v>
      </c>
      <c r="D63" s="13">
        <v>250</v>
      </c>
      <c r="E63" s="13" t="s">
        <v>279</v>
      </c>
      <c r="F63" s="13" t="s">
        <v>906</v>
      </c>
      <c r="G63" s="13" t="s">
        <v>894</v>
      </c>
      <c r="H63" s="13" t="s">
        <v>907</v>
      </c>
      <c r="I63">
        <v>56.274430000000002</v>
      </c>
      <c r="J63">
        <v>-111.60953000000001</v>
      </c>
      <c r="K63" s="13" t="s">
        <v>563</v>
      </c>
      <c r="M63" s="53">
        <v>44748</v>
      </c>
      <c r="N63" s="55" t="s">
        <v>287</v>
      </c>
      <c r="O63" s="13">
        <v>100</v>
      </c>
      <c r="P63" s="13">
        <v>100</v>
      </c>
      <c r="Q63" s="13" t="s">
        <v>97</v>
      </c>
      <c r="R63" s="13" t="s">
        <v>13</v>
      </c>
      <c r="S63" s="13" t="s">
        <v>583</v>
      </c>
      <c r="T63" s="13" t="s">
        <v>599</v>
      </c>
      <c r="U63" s="13" t="s">
        <v>626</v>
      </c>
      <c r="X63" s="13">
        <v>101888</v>
      </c>
      <c r="Y63" s="13" t="s">
        <v>379</v>
      </c>
      <c r="AC63" s="13">
        <v>2</v>
      </c>
      <c r="AF63" s="13">
        <f t="shared" si="0"/>
        <v>2</v>
      </c>
      <c r="AG63" s="54">
        <f t="shared" si="4"/>
        <v>1</v>
      </c>
      <c r="AH63" s="57">
        <f t="shared" si="2"/>
        <v>2</v>
      </c>
      <c r="AI63" s="13">
        <v>1</v>
      </c>
      <c r="AJ63" s="13" t="s">
        <v>703</v>
      </c>
      <c r="AK63" s="13">
        <v>2</v>
      </c>
      <c r="AL63" s="13" t="s">
        <v>448</v>
      </c>
      <c r="AM63" s="13" t="s">
        <v>702</v>
      </c>
      <c r="AN63" s="13" t="s">
        <v>737</v>
      </c>
    </row>
    <row r="64" spans="1:40" ht="15" customHeight="1" x14ac:dyDescent="0.25">
      <c r="A64" s="13" t="s">
        <v>925</v>
      </c>
      <c r="B64" s="13" t="s">
        <v>930</v>
      </c>
      <c r="C64" s="13">
        <v>2022</v>
      </c>
      <c r="D64" s="13">
        <v>250</v>
      </c>
      <c r="E64" s="13" t="s">
        <v>279</v>
      </c>
      <c r="F64" s="13" t="s">
        <v>906</v>
      </c>
      <c r="G64" s="13" t="s">
        <v>894</v>
      </c>
      <c r="H64" s="13" t="s">
        <v>907</v>
      </c>
      <c r="I64">
        <v>56.274430000000002</v>
      </c>
      <c r="J64">
        <v>-111.60953000000001</v>
      </c>
      <c r="K64" s="13" t="s">
        <v>563</v>
      </c>
      <c r="M64" s="53">
        <v>44748</v>
      </c>
      <c r="N64" s="13" t="s">
        <v>285</v>
      </c>
      <c r="O64" s="13">
        <v>6</v>
      </c>
      <c r="P64" s="13">
        <v>100</v>
      </c>
      <c r="Q64" s="13" t="s">
        <v>97</v>
      </c>
      <c r="R64" s="13" t="s">
        <v>13</v>
      </c>
      <c r="S64" s="13" t="s">
        <v>583</v>
      </c>
      <c r="T64" s="13" t="s">
        <v>599</v>
      </c>
      <c r="X64" s="13">
        <v>101593</v>
      </c>
      <c r="Y64" s="13" t="s">
        <v>347</v>
      </c>
      <c r="AC64" s="13">
        <v>1</v>
      </c>
      <c r="AF64" s="13">
        <f t="shared" si="0"/>
        <v>1</v>
      </c>
      <c r="AG64" s="54">
        <f t="shared" si="4"/>
        <v>16.666666666666668</v>
      </c>
      <c r="AH64" s="57">
        <f t="shared" si="2"/>
        <v>16.666666666666668</v>
      </c>
      <c r="AJ64" s="13" t="s">
        <v>703</v>
      </c>
      <c r="AK64" s="13" t="s">
        <v>708</v>
      </c>
      <c r="AL64" s="13" t="s">
        <v>806</v>
      </c>
      <c r="AM64" s="13" t="s">
        <v>347</v>
      </c>
    </row>
    <row r="65" spans="1:40" ht="15" customHeight="1" x14ac:dyDescent="0.25">
      <c r="A65" s="13" t="s">
        <v>925</v>
      </c>
      <c r="B65" s="13" t="s">
        <v>930</v>
      </c>
      <c r="C65" s="13">
        <v>2022</v>
      </c>
      <c r="D65" s="13">
        <v>250</v>
      </c>
      <c r="E65" s="13" t="s">
        <v>279</v>
      </c>
      <c r="F65" s="13" t="s">
        <v>906</v>
      </c>
      <c r="G65" s="13" t="s">
        <v>894</v>
      </c>
      <c r="H65" s="13" t="s">
        <v>907</v>
      </c>
      <c r="I65">
        <v>56.274430000000002</v>
      </c>
      <c r="J65">
        <v>-111.60953000000001</v>
      </c>
      <c r="K65" s="13" t="s">
        <v>563</v>
      </c>
      <c r="M65" s="53">
        <v>44748</v>
      </c>
      <c r="N65" s="13" t="s">
        <v>285</v>
      </c>
      <c r="O65" s="13">
        <v>6</v>
      </c>
      <c r="P65" s="13">
        <v>100</v>
      </c>
      <c r="Q65" s="13" t="s">
        <v>97</v>
      </c>
      <c r="R65" s="13" t="s">
        <v>13</v>
      </c>
      <c r="S65" s="13" t="s">
        <v>583</v>
      </c>
      <c r="T65" s="13" t="s">
        <v>599</v>
      </c>
      <c r="X65" s="13">
        <v>102042</v>
      </c>
      <c r="Y65" s="13" t="s">
        <v>348</v>
      </c>
      <c r="AC65" s="13">
        <v>1</v>
      </c>
      <c r="AF65" s="13">
        <f t="shared" si="0"/>
        <v>1</v>
      </c>
      <c r="AG65" s="54">
        <f t="shared" si="4"/>
        <v>16.666666666666668</v>
      </c>
      <c r="AH65" s="57">
        <f t="shared" si="2"/>
        <v>16.666666666666668</v>
      </c>
      <c r="AJ65" s="13" t="s">
        <v>703</v>
      </c>
      <c r="AK65" s="13">
        <v>8</v>
      </c>
      <c r="AL65" s="13" t="s">
        <v>776</v>
      </c>
      <c r="AM65" s="13" t="s">
        <v>348</v>
      </c>
    </row>
    <row r="66" spans="1:40" ht="15" customHeight="1" x14ac:dyDescent="0.25">
      <c r="A66" s="13" t="s">
        <v>925</v>
      </c>
      <c r="B66" s="13" t="s">
        <v>930</v>
      </c>
      <c r="C66" s="13">
        <v>2022</v>
      </c>
      <c r="D66" s="13">
        <v>250</v>
      </c>
      <c r="E66" s="13" t="s">
        <v>279</v>
      </c>
      <c r="F66" s="13" t="s">
        <v>906</v>
      </c>
      <c r="G66" s="13" t="s">
        <v>894</v>
      </c>
      <c r="H66" s="13" t="s">
        <v>907</v>
      </c>
      <c r="I66">
        <v>56.274430000000002</v>
      </c>
      <c r="J66">
        <v>-111.60953000000001</v>
      </c>
      <c r="K66" s="13" t="s">
        <v>563</v>
      </c>
      <c r="M66" s="53">
        <v>44748</v>
      </c>
      <c r="N66" s="13" t="s">
        <v>285</v>
      </c>
      <c r="O66" s="13">
        <v>6</v>
      </c>
      <c r="P66" s="13">
        <v>100</v>
      </c>
      <c r="Q66" s="13" t="s">
        <v>23</v>
      </c>
      <c r="R66" s="13" t="s">
        <v>13</v>
      </c>
      <c r="S66" s="13" t="s">
        <v>583</v>
      </c>
      <c r="T66" s="13" t="s">
        <v>600</v>
      </c>
      <c r="U66" s="13" t="s">
        <v>625</v>
      </c>
      <c r="V66" s="13" t="s">
        <v>670</v>
      </c>
      <c r="X66" s="13">
        <v>116565</v>
      </c>
      <c r="Y66" s="13" t="s">
        <v>403</v>
      </c>
      <c r="AB66" s="13">
        <v>1</v>
      </c>
      <c r="AF66" s="13">
        <f t="shared" si="0"/>
        <v>1</v>
      </c>
      <c r="AG66" s="54">
        <f t="shared" si="4"/>
        <v>16.666666666666668</v>
      </c>
      <c r="AH66" s="57">
        <f t="shared" si="2"/>
        <v>16.666666666666668</v>
      </c>
      <c r="AI66" s="13">
        <v>1</v>
      </c>
      <c r="AJ66" s="13" t="s">
        <v>705</v>
      </c>
      <c r="AK66" s="13">
        <v>6</v>
      </c>
      <c r="AM66" s="13" t="s">
        <v>403</v>
      </c>
    </row>
    <row r="67" spans="1:40" ht="15" customHeight="1" x14ac:dyDescent="0.25">
      <c r="A67" s="13" t="s">
        <v>925</v>
      </c>
      <c r="B67" s="13" t="s">
        <v>930</v>
      </c>
      <c r="C67" s="13">
        <v>2022</v>
      </c>
      <c r="D67" s="13">
        <v>250</v>
      </c>
      <c r="E67" s="13" t="s">
        <v>279</v>
      </c>
      <c r="F67" s="13" t="s">
        <v>906</v>
      </c>
      <c r="G67" s="13" t="s">
        <v>894</v>
      </c>
      <c r="H67" s="13" t="s">
        <v>907</v>
      </c>
      <c r="I67">
        <v>56.274430000000002</v>
      </c>
      <c r="J67">
        <v>-111.60953000000001</v>
      </c>
      <c r="K67" s="13" t="s">
        <v>563</v>
      </c>
      <c r="M67" s="53">
        <v>44748</v>
      </c>
      <c r="N67" s="55" t="s">
        <v>287</v>
      </c>
      <c r="O67" s="13">
        <v>100</v>
      </c>
      <c r="P67" s="13">
        <v>100</v>
      </c>
      <c r="Q67" s="13" t="s">
        <v>23</v>
      </c>
      <c r="R67" s="13" t="s">
        <v>13</v>
      </c>
      <c r="S67" s="13" t="s">
        <v>583</v>
      </c>
      <c r="T67" s="13" t="s">
        <v>600</v>
      </c>
      <c r="U67" s="13" t="s">
        <v>624</v>
      </c>
      <c r="V67" s="13" t="s">
        <v>669</v>
      </c>
      <c r="W67" s="13" t="s">
        <v>759</v>
      </c>
      <c r="X67" s="13">
        <v>116309</v>
      </c>
      <c r="Y67" s="13" t="s">
        <v>731</v>
      </c>
      <c r="AB67" s="13">
        <v>1</v>
      </c>
      <c r="AF67" s="13">
        <f t="shared" si="0"/>
        <v>1</v>
      </c>
      <c r="AG67" s="54">
        <f t="shared" ref="AG67:AG88" si="5">P67/O67</f>
        <v>1</v>
      </c>
      <c r="AH67" s="57">
        <f t="shared" si="2"/>
        <v>1</v>
      </c>
      <c r="AI67" s="13">
        <v>1</v>
      </c>
      <c r="AJ67" s="13" t="s">
        <v>705</v>
      </c>
      <c r="AK67" s="13">
        <v>4</v>
      </c>
      <c r="AL67" s="13" t="s">
        <v>738</v>
      </c>
      <c r="AM67" s="13" t="s">
        <v>702</v>
      </c>
      <c r="AN67" s="13" t="s">
        <v>737</v>
      </c>
    </row>
    <row r="68" spans="1:40" ht="15" customHeight="1" x14ac:dyDescent="0.25">
      <c r="A68" s="13" t="s">
        <v>925</v>
      </c>
      <c r="B68" s="13" t="s">
        <v>930</v>
      </c>
      <c r="C68" s="13">
        <v>2022</v>
      </c>
      <c r="D68" s="13">
        <v>250</v>
      </c>
      <c r="E68" s="13" t="s">
        <v>279</v>
      </c>
      <c r="F68" s="13" t="s">
        <v>906</v>
      </c>
      <c r="G68" s="13" t="s">
        <v>894</v>
      </c>
      <c r="H68" s="13" t="s">
        <v>907</v>
      </c>
      <c r="I68">
        <v>56.274430000000002</v>
      </c>
      <c r="J68">
        <v>-111.60953000000001</v>
      </c>
      <c r="K68" s="13" t="s">
        <v>563</v>
      </c>
      <c r="M68" s="53">
        <v>44748</v>
      </c>
      <c r="N68" s="13" t="s">
        <v>285</v>
      </c>
      <c r="O68" s="13">
        <v>6</v>
      </c>
      <c r="P68" s="13">
        <v>100</v>
      </c>
      <c r="Q68" s="13" t="s">
        <v>23</v>
      </c>
      <c r="R68" s="13" t="s">
        <v>13</v>
      </c>
      <c r="S68" s="13" t="s">
        <v>583</v>
      </c>
      <c r="T68" s="13" t="s">
        <v>600</v>
      </c>
      <c r="U68" s="13" t="s">
        <v>624</v>
      </c>
      <c r="V68" s="13" t="s">
        <v>669</v>
      </c>
      <c r="W68" s="13" t="s">
        <v>689</v>
      </c>
      <c r="X68" s="13">
        <v>116014</v>
      </c>
      <c r="Y68" s="13" t="s">
        <v>423</v>
      </c>
      <c r="AB68" s="13">
        <v>9</v>
      </c>
      <c r="AF68" s="13">
        <f t="shared" si="0"/>
        <v>9</v>
      </c>
      <c r="AG68" s="54">
        <f t="shared" si="5"/>
        <v>16.666666666666668</v>
      </c>
      <c r="AH68" s="57">
        <f t="shared" si="2"/>
        <v>150</v>
      </c>
      <c r="AI68" s="13">
        <v>1</v>
      </c>
      <c r="AJ68" s="13" t="s">
        <v>706</v>
      </c>
      <c r="AK68" s="13">
        <v>8</v>
      </c>
      <c r="AL68" s="13" t="s">
        <v>788</v>
      </c>
      <c r="AM68" s="13" t="s">
        <v>423</v>
      </c>
    </row>
    <row r="69" spans="1:40" ht="15" customHeight="1" x14ac:dyDescent="0.25">
      <c r="A69" s="13" t="s">
        <v>925</v>
      </c>
      <c r="B69" s="13" t="s">
        <v>930</v>
      </c>
      <c r="C69" s="13">
        <v>2022</v>
      </c>
      <c r="D69" s="13">
        <v>250</v>
      </c>
      <c r="E69" s="13" t="s">
        <v>279</v>
      </c>
      <c r="F69" s="13" t="s">
        <v>906</v>
      </c>
      <c r="G69" s="13" t="s">
        <v>894</v>
      </c>
      <c r="H69" s="13" t="s">
        <v>907</v>
      </c>
      <c r="I69">
        <v>56.274430000000002</v>
      </c>
      <c r="J69">
        <v>-111.60953000000001</v>
      </c>
      <c r="K69" s="13" t="s">
        <v>563</v>
      </c>
      <c r="M69" s="53">
        <v>44748</v>
      </c>
      <c r="N69" s="55" t="s">
        <v>287</v>
      </c>
      <c r="O69" s="13">
        <v>100</v>
      </c>
      <c r="P69" s="13">
        <v>100</v>
      </c>
      <c r="Q69" s="13" t="s">
        <v>34</v>
      </c>
      <c r="R69" s="13" t="s">
        <v>24</v>
      </c>
      <c r="S69" s="13" t="s">
        <v>585</v>
      </c>
      <c r="T69" s="13" t="s">
        <v>601</v>
      </c>
      <c r="U69" s="13" t="s">
        <v>628</v>
      </c>
      <c r="X69" s="13">
        <v>76654</v>
      </c>
      <c r="Y69" s="13" t="s">
        <v>438</v>
      </c>
      <c r="Z69" s="13">
        <v>1</v>
      </c>
      <c r="AF69" s="13">
        <f t="shared" si="0"/>
        <v>1</v>
      </c>
      <c r="AG69" s="54">
        <f t="shared" si="5"/>
        <v>1</v>
      </c>
      <c r="AH69" s="57">
        <f t="shared" si="2"/>
        <v>1</v>
      </c>
      <c r="AI69" s="13">
        <v>1</v>
      </c>
      <c r="AJ69" s="13" t="s">
        <v>707</v>
      </c>
      <c r="AK69" s="13">
        <v>7</v>
      </c>
      <c r="AM69" s="13" t="s">
        <v>702</v>
      </c>
      <c r="AN69" s="13" t="s">
        <v>737</v>
      </c>
    </row>
    <row r="70" spans="1:40" ht="15" customHeight="1" x14ac:dyDescent="0.25">
      <c r="A70" s="13" t="s">
        <v>925</v>
      </c>
      <c r="B70" s="13" t="s">
        <v>930</v>
      </c>
      <c r="C70" s="13">
        <v>2022</v>
      </c>
      <c r="D70" s="13">
        <v>250</v>
      </c>
      <c r="E70" s="13" t="s">
        <v>279</v>
      </c>
      <c r="F70" s="13" t="s">
        <v>906</v>
      </c>
      <c r="G70" s="13" t="s">
        <v>894</v>
      </c>
      <c r="H70" s="13" t="s">
        <v>907</v>
      </c>
      <c r="I70">
        <v>56.274430000000002</v>
      </c>
      <c r="J70">
        <v>-111.60953000000001</v>
      </c>
      <c r="K70" s="13" t="s">
        <v>563</v>
      </c>
      <c r="M70" s="53">
        <v>44748</v>
      </c>
      <c r="N70" s="55" t="s">
        <v>285</v>
      </c>
      <c r="O70" s="13">
        <v>6</v>
      </c>
      <c r="P70" s="13">
        <v>100</v>
      </c>
      <c r="Q70" s="13" t="s">
        <v>31</v>
      </c>
      <c r="R70" s="13" t="s">
        <v>576</v>
      </c>
      <c r="X70" s="13">
        <v>53963</v>
      </c>
      <c r="Y70" s="13" t="s">
        <v>288</v>
      </c>
      <c r="AA70" s="13">
        <v>3</v>
      </c>
      <c r="AF70" s="13">
        <f t="shared" si="0"/>
        <v>3</v>
      </c>
      <c r="AG70" s="54">
        <f t="shared" si="5"/>
        <v>16.666666666666668</v>
      </c>
      <c r="AH70" s="57">
        <f t="shared" si="2"/>
        <v>50</v>
      </c>
      <c r="AI70" s="13">
        <v>1</v>
      </c>
      <c r="AJ70" s="13" t="s">
        <v>703</v>
      </c>
      <c r="AK70" s="13">
        <v>4</v>
      </c>
      <c r="AM70" s="13" t="s">
        <v>288</v>
      </c>
    </row>
    <row r="71" spans="1:40" ht="15" customHeight="1" x14ac:dyDescent="0.25">
      <c r="A71" s="13" t="s">
        <v>925</v>
      </c>
      <c r="B71" s="13" t="s">
        <v>930</v>
      </c>
      <c r="C71" s="13">
        <v>2022</v>
      </c>
      <c r="D71" s="13">
        <v>250</v>
      </c>
      <c r="E71" s="13" t="s">
        <v>276</v>
      </c>
      <c r="F71" t="s">
        <v>908</v>
      </c>
      <c r="G71" t="s">
        <v>895</v>
      </c>
      <c r="H71" t="s">
        <v>909</v>
      </c>
      <c r="I71">
        <v>56.913800000000002</v>
      </c>
      <c r="J71">
        <v>-111.44052000000001</v>
      </c>
      <c r="K71" s="13" t="s">
        <v>564</v>
      </c>
      <c r="M71" s="53">
        <v>44749</v>
      </c>
      <c r="N71" s="13" t="s">
        <v>284</v>
      </c>
      <c r="O71" s="13">
        <v>5</v>
      </c>
      <c r="P71" s="13">
        <v>100</v>
      </c>
      <c r="Q71" s="13" t="s">
        <v>27</v>
      </c>
      <c r="R71" s="13" t="s">
        <v>26</v>
      </c>
      <c r="S71" s="13" t="s">
        <v>584</v>
      </c>
      <c r="T71" s="13" t="s">
        <v>595</v>
      </c>
      <c r="U71" s="13" t="s">
        <v>617</v>
      </c>
      <c r="V71" s="13" t="s">
        <v>663</v>
      </c>
      <c r="X71" s="13">
        <v>68935</v>
      </c>
      <c r="Y71" s="13" t="s">
        <v>330</v>
      </c>
      <c r="Z71" s="13">
        <v>4</v>
      </c>
      <c r="AF71" s="13">
        <f t="shared" ref="AF71:AF134" si="6">SUM(Z71:AE71)</f>
        <v>4</v>
      </c>
      <c r="AG71" s="54">
        <f t="shared" si="5"/>
        <v>20</v>
      </c>
      <c r="AH71" s="57">
        <f t="shared" ref="AH71:AH134" si="7">AF71*AG71</f>
        <v>80</v>
      </c>
      <c r="AI71" s="13">
        <v>1</v>
      </c>
      <c r="AJ71" s="13" t="s">
        <v>703</v>
      </c>
      <c r="AK71" s="13">
        <v>7</v>
      </c>
      <c r="AM71" s="13" t="s">
        <v>330</v>
      </c>
    </row>
    <row r="72" spans="1:40" ht="15" customHeight="1" x14ac:dyDescent="0.25">
      <c r="A72" s="13" t="s">
        <v>925</v>
      </c>
      <c r="B72" s="13" t="s">
        <v>930</v>
      </c>
      <c r="C72" s="13">
        <v>2022</v>
      </c>
      <c r="D72" s="13">
        <v>250</v>
      </c>
      <c r="E72" s="13" t="s">
        <v>276</v>
      </c>
      <c r="F72" t="s">
        <v>908</v>
      </c>
      <c r="G72" t="s">
        <v>895</v>
      </c>
      <c r="H72" t="s">
        <v>909</v>
      </c>
      <c r="I72">
        <v>56.913800000000002</v>
      </c>
      <c r="J72">
        <v>-111.44052000000001</v>
      </c>
      <c r="K72" s="13" t="s">
        <v>564</v>
      </c>
      <c r="M72" s="53">
        <v>44749</v>
      </c>
      <c r="N72" s="13" t="s">
        <v>284</v>
      </c>
      <c r="O72" s="13">
        <v>5</v>
      </c>
      <c r="P72" s="13">
        <v>100</v>
      </c>
      <c r="Q72" s="13" t="s">
        <v>27</v>
      </c>
      <c r="R72" s="13" t="s">
        <v>26</v>
      </c>
      <c r="S72" s="13" t="s">
        <v>584</v>
      </c>
      <c r="T72" s="13" t="s">
        <v>595</v>
      </c>
      <c r="U72" s="13" t="s">
        <v>617</v>
      </c>
      <c r="V72" s="13" t="s">
        <v>663</v>
      </c>
      <c r="X72" s="13">
        <v>68943</v>
      </c>
      <c r="Y72" s="13" t="s">
        <v>331</v>
      </c>
      <c r="Z72" s="13">
        <v>1</v>
      </c>
      <c r="AF72" s="13">
        <f t="shared" si="6"/>
        <v>1</v>
      </c>
      <c r="AG72" s="54">
        <f t="shared" si="5"/>
        <v>20</v>
      </c>
      <c r="AH72" s="57">
        <f t="shared" si="7"/>
        <v>20</v>
      </c>
      <c r="AI72" s="13">
        <v>1</v>
      </c>
      <c r="AJ72" s="13" t="s">
        <v>703</v>
      </c>
      <c r="AK72" s="13">
        <v>7</v>
      </c>
      <c r="AM72" s="13" t="s">
        <v>331</v>
      </c>
    </row>
    <row r="73" spans="1:40" ht="15" customHeight="1" x14ac:dyDescent="0.25">
      <c r="A73" s="13" t="s">
        <v>925</v>
      </c>
      <c r="B73" s="13" t="s">
        <v>930</v>
      </c>
      <c r="C73" s="13">
        <v>2022</v>
      </c>
      <c r="D73" s="13">
        <v>250</v>
      </c>
      <c r="E73" s="13" t="s">
        <v>276</v>
      </c>
      <c r="F73" t="s">
        <v>908</v>
      </c>
      <c r="G73" t="s">
        <v>895</v>
      </c>
      <c r="H73" t="s">
        <v>909</v>
      </c>
      <c r="I73">
        <v>56.913800000000002</v>
      </c>
      <c r="J73">
        <v>-111.44052000000001</v>
      </c>
      <c r="K73" s="13" t="s">
        <v>564</v>
      </c>
      <c r="M73" s="53">
        <v>44749</v>
      </c>
      <c r="N73" s="13" t="s">
        <v>284</v>
      </c>
      <c r="O73" s="13">
        <v>5</v>
      </c>
      <c r="P73" s="13">
        <v>100</v>
      </c>
      <c r="Q73" s="13" t="s">
        <v>27</v>
      </c>
      <c r="R73" s="13" t="s">
        <v>26</v>
      </c>
      <c r="S73" s="13" t="s">
        <v>584</v>
      </c>
      <c r="T73" s="13" t="s">
        <v>595</v>
      </c>
      <c r="U73" s="13" t="s">
        <v>617</v>
      </c>
      <c r="V73" s="13" t="s">
        <v>663</v>
      </c>
      <c r="X73" s="13">
        <v>68946</v>
      </c>
      <c r="Y73" s="13" t="s">
        <v>329</v>
      </c>
      <c r="Z73" s="13">
        <v>2</v>
      </c>
      <c r="AF73" s="13">
        <f t="shared" si="6"/>
        <v>2</v>
      </c>
      <c r="AG73" s="54">
        <f t="shared" si="5"/>
        <v>20</v>
      </c>
      <c r="AH73" s="57">
        <f t="shared" si="7"/>
        <v>40</v>
      </c>
      <c r="AI73" s="13">
        <v>1</v>
      </c>
      <c r="AJ73" s="13" t="s">
        <v>704</v>
      </c>
      <c r="AK73" s="13">
        <v>8</v>
      </c>
      <c r="AM73" s="13" t="s">
        <v>329</v>
      </c>
    </row>
    <row r="74" spans="1:40" ht="15" customHeight="1" x14ac:dyDescent="0.25">
      <c r="A74" s="13" t="s">
        <v>925</v>
      </c>
      <c r="B74" s="13" t="s">
        <v>930</v>
      </c>
      <c r="C74" s="13">
        <v>2022</v>
      </c>
      <c r="D74" s="13">
        <v>250</v>
      </c>
      <c r="E74" s="13" t="s">
        <v>276</v>
      </c>
      <c r="F74" t="s">
        <v>908</v>
      </c>
      <c r="G74" t="s">
        <v>895</v>
      </c>
      <c r="H74" t="s">
        <v>909</v>
      </c>
      <c r="I74">
        <v>56.913800000000002</v>
      </c>
      <c r="J74">
        <v>-111.44052000000001</v>
      </c>
      <c r="K74" s="13" t="s">
        <v>564</v>
      </c>
      <c r="M74" s="53">
        <v>44749</v>
      </c>
      <c r="N74" s="13" t="s">
        <v>284</v>
      </c>
      <c r="O74" s="13">
        <v>5</v>
      </c>
      <c r="P74" s="13">
        <v>100</v>
      </c>
      <c r="Q74" s="13" t="s">
        <v>27</v>
      </c>
      <c r="R74" s="13" t="s">
        <v>26</v>
      </c>
      <c r="S74" s="13" t="s">
        <v>584</v>
      </c>
      <c r="T74" s="13" t="s">
        <v>595</v>
      </c>
      <c r="U74" s="13" t="s">
        <v>617</v>
      </c>
      <c r="V74" s="13" t="s">
        <v>663</v>
      </c>
      <c r="X74" s="13">
        <v>68856</v>
      </c>
      <c r="Y74" s="13" t="s">
        <v>365</v>
      </c>
      <c r="Z74" s="13">
        <v>2</v>
      </c>
      <c r="AF74" s="13">
        <f t="shared" si="6"/>
        <v>2</v>
      </c>
      <c r="AG74" s="54">
        <f t="shared" si="5"/>
        <v>20</v>
      </c>
      <c r="AH74" s="57">
        <f t="shared" si="7"/>
        <v>40</v>
      </c>
      <c r="AI74" s="13">
        <v>1</v>
      </c>
      <c r="AJ74" s="13" t="s">
        <v>704</v>
      </c>
      <c r="AK74" s="13">
        <v>6</v>
      </c>
      <c r="AM74" s="13" t="s">
        <v>365</v>
      </c>
    </row>
    <row r="75" spans="1:40" ht="15" customHeight="1" x14ac:dyDescent="0.25">
      <c r="A75" s="13" t="s">
        <v>925</v>
      </c>
      <c r="B75" s="13" t="s">
        <v>930</v>
      </c>
      <c r="C75" s="13">
        <v>2022</v>
      </c>
      <c r="D75" s="13">
        <v>250</v>
      </c>
      <c r="E75" s="13" t="s">
        <v>276</v>
      </c>
      <c r="F75" t="s">
        <v>908</v>
      </c>
      <c r="G75" t="s">
        <v>895</v>
      </c>
      <c r="H75" t="s">
        <v>909</v>
      </c>
      <c r="I75">
        <v>56.913800000000002</v>
      </c>
      <c r="J75">
        <v>-111.44052000000001</v>
      </c>
      <c r="K75" s="13" t="s">
        <v>564</v>
      </c>
      <c r="M75" s="53">
        <v>44749</v>
      </c>
      <c r="N75" s="13" t="s">
        <v>284</v>
      </c>
      <c r="O75" s="13">
        <v>5</v>
      </c>
      <c r="P75" s="13">
        <v>100</v>
      </c>
      <c r="Q75" s="13" t="s">
        <v>27</v>
      </c>
      <c r="R75" s="13" t="s">
        <v>26</v>
      </c>
      <c r="S75" s="13" t="s">
        <v>584</v>
      </c>
      <c r="T75" s="13" t="s">
        <v>595</v>
      </c>
      <c r="U75" s="13" t="s">
        <v>617</v>
      </c>
      <c r="V75" s="13" t="s">
        <v>663</v>
      </c>
      <c r="X75" s="13">
        <v>68872</v>
      </c>
      <c r="Y75" s="13" t="s">
        <v>390</v>
      </c>
      <c r="Z75" s="13">
        <v>16</v>
      </c>
      <c r="AF75" s="13">
        <f t="shared" si="6"/>
        <v>16</v>
      </c>
      <c r="AG75" s="54">
        <f t="shared" si="5"/>
        <v>20</v>
      </c>
      <c r="AH75" s="57">
        <f t="shared" si="7"/>
        <v>320</v>
      </c>
      <c r="AI75" s="13">
        <v>1</v>
      </c>
      <c r="AJ75" s="13" t="s">
        <v>704</v>
      </c>
      <c r="AK75" s="13">
        <v>6</v>
      </c>
      <c r="AM75" s="13" t="s">
        <v>390</v>
      </c>
    </row>
    <row r="76" spans="1:40" ht="15" customHeight="1" x14ac:dyDescent="0.25">
      <c r="A76" s="13" t="s">
        <v>925</v>
      </c>
      <c r="B76" s="13" t="s">
        <v>930</v>
      </c>
      <c r="C76" s="13">
        <v>2022</v>
      </c>
      <c r="D76" s="13">
        <v>250</v>
      </c>
      <c r="E76" s="13" t="s">
        <v>276</v>
      </c>
      <c r="F76" t="s">
        <v>908</v>
      </c>
      <c r="G76" t="s">
        <v>895</v>
      </c>
      <c r="H76" t="s">
        <v>909</v>
      </c>
      <c r="I76">
        <v>56.913800000000002</v>
      </c>
      <c r="J76">
        <v>-111.44052000000001</v>
      </c>
      <c r="K76" s="13" t="s">
        <v>564</v>
      </c>
      <c r="M76" s="53">
        <v>44749</v>
      </c>
      <c r="N76" s="13" t="s">
        <v>284</v>
      </c>
      <c r="O76" s="13">
        <v>5</v>
      </c>
      <c r="P76" s="13">
        <v>100</v>
      </c>
      <c r="Q76" s="13" t="s">
        <v>27</v>
      </c>
      <c r="R76" s="13" t="s">
        <v>26</v>
      </c>
      <c r="S76" s="13" t="s">
        <v>584</v>
      </c>
      <c r="T76" s="13" t="s">
        <v>595</v>
      </c>
      <c r="U76" s="13" t="s">
        <v>617</v>
      </c>
      <c r="V76" s="13" t="s">
        <v>664</v>
      </c>
      <c r="X76" s="13">
        <v>68894</v>
      </c>
      <c r="Y76" s="13" t="s">
        <v>332</v>
      </c>
      <c r="Z76" s="13">
        <v>12</v>
      </c>
      <c r="AF76" s="13">
        <f t="shared" si="6"/>
        <v>12</v>
      </c>
      <c r="AG76" s="54">
        <f t="shared" si="5"/>
        <v>20</v>
      </c>
      <c r="AH76" s="57">
        <f t="shared" si="7"/>
        <v>240</v>
      </c>
      <c r="AI76" s="13">
        <v>1</v>
      </c>
      <c r="AJ76" s="13" t="s">
        <v>704</v>
      </c>
      <c r="AK76" s="13">
        <v>8</v>
      </c>
      <c r="AM76" s="13" t="s">
        <v>332</v>
      </c>
    </row>
    <row r="77" spans="1:40" ht="15" customHeight="1" x14ac:dyDescent="0.25">
      <c r="A77" s="13" t="s">
        <v>925</v>
      </c>
      <c r="B77" s="13" t="s">
        <v>930</v>
      </c>
      <c r="C77" s="13">
        <v>2022</v>
      </c>
      <c r="D77" s="13">
        <v>250</v>
      </c>
      <c r="E77" s="13" t="s">
        <v>276</v>
      </c>
      <c r="F77" t="s">
        <v>908</v>
      </c>
      <c r="G77" t="s">
        <v>895</v>
      </c>
      <c r="H77" t="s">
        <v>909</v>
      </c>
      <c r="I77">
        <v>56.913800000000002</v>
      </c>
      <c r="J77">
        <v>-111.44052000000001</v>
      </c>
      <c r="K77" s="13" t="s">
        <v>564</v>
      </c>
      <c r="M77" s="53">
        <v>44749</v>
      </c>
      <c r="N77" s="13" t="s">
        <v>284</v>
      </c>
      <c r="O77" s="13">
        <v>5</v>
      </c>
      <c r="P77" s="13">
        <v>100</v>
      </c>
      <c r="Q77" s="13" t="s">
        <v>27</v>
      </c>
      <c r="R77" s="13" t="s">
        <v>26</v>
      </c>
      <c r="S77" s="13" t="s">
        <v>584</v>
      </c>
      <c r="T77" s="13" t="s">
        <v>595</v>
      </c>
      <c r="U77" s="13" t="s">
        <v>617</v>
      </c>
      <c r="V77" s="13" t="s">
        <v>664</v>
      </c>
      <c r="X77" s="13">
        <v>68876</v>
      </c>
      <c r="Y77" s="13" t="s">
        <v>333</v>
      </c>
      <c r="Z77" s="13">
        <v>2</v>
      </c>
      <c r="AA77" s="13">
        <v>1</v>
      </c>
      <c r="AF77" s="13">
        <f t="shared" si="6"/>
        <v>3</v>
      </c>
      <c r="AG77" s="54">
        <f t="shared" si="5"/>
        <v>20</v>
      </c>
      <c r="AH77" s="57">
        <f t="shared" si="7"/>
        <v>60</v>
      </c>
      <c r="AJ77" s="13" t="s">
        <v>704</v>
      </c>
      <c r="AK77" s="13">
        <v>8</v>
      </c>
      <c r="AM77" s="13" t="s">
        <v>333</v>
      </c>
    </row>
    <row r="78" spans="1:40" ht="15" customHeight="1" x14ac:dyDescent="0.25">
      <c r="A78" s="13" t="s">
        <v>925</v>
      </c>
      <c r="B78" s="13" t="s">
        <v>930</v>
      </c>
      <c r="C78" s="13">
        <v>2022</v>
      </c>
      <c r="D78" s="13">
        <v>250</v>
      </c>
      <c r="E78" s="13" t="s">
        <v>276</v>
      </c>
      <c r="F78" t="s">
        <v>908</v>
      </c>
      <c r="G78" t="s">
        <v>895</v>
      </c>
      <c r="H78" t="s">
        <v>909</v>
      </c>
      <c r="I78">
        <v>56.913800000000002</v>
      </c>
      <c r="J78">
        <v>-111.44052000000001</v>
      </c>
      <c r="K78" s="13" t="s">
        <v>564</v>
      </c>
      <c r="M78" s="53">
        <v>44749</v>
      </c>
      <c r="N78" s="13" t="s">
        <v>284</v>
      </c>
      <c r="O78" s="13">
        <v>5</v>
      </c>
      <c r="P78" s="13">
        <v>100</v>
      </c>
      <c r="Q78" s="13" t="s">
        <v>27</v>
      </c>
      <c r="R78" s="13" t="s">
        <v>26</v>
      </c>
      <c r="U78" s="13" t="s">
        <v>618</v>
      </c>
      <c r="X78" s="13">
        <v>68424</v>
      </c>
      <c r="Y78" s="13" t="s">
        <v>336</v>
      </c>
      <c r="Z78" s="13">
        <v>1</v>
      </c>
      <c r="AF78" s="13">
        <f t="shared" si="6"/>
        <v>1</v>
      </c>
      <c r="AG78" s="54">
        <f t="shared" si="5"/>
        <v>20</v>
      </c>
      <c r="AH78" s="57">
        <f t="shared" si="7"/>
        <v>20</v>
      </c>
      <c r="AI78" s="13">
        <v>1</v>
      </c>
      <c r="AJ78" s="13" t="s">
        <v>706</v>
      </c>
      <c r="AK78" s="13">
        <v>8</v>
      </c>
      <c r="AM78" s="13" t="s">
        <v>336</v>
      </c>
    </row>
    <row r="79" spans="1:40" ht="15" customHeight="1" x14ac:dyDescent="0.25">
      <c r="A79" s="13" t="s">
        <v>925</v>
      </c>
      <c r="B79" s="13" t="s">
        <v>930</v>
      </c>
      <c r="C79" s="13">
        <v>2022</v>
      </c>
      <c r="D79" s="13">
        <v>250</v>
      </c>
      <c r="E79" s="13" t="s">
        <v>276</v>
      </c>
      <c r="F79" t="s">
        <v>908</v>
      </c>
      <c r="G79" t="s">
        <v>895</v>
      </c>
      <c r="H79" t="s">
        <v>909</v>
      </c>
      <c r="I79">
        <v>56.913800000000002</v>
      </c>
      <c r="J79">
        <v>-111.44052000000001</v>
      </c>
      <c r="K79" s="13" t="s">
        <v>564</v>
      </c>
      <c r="M79" s="53">
        <v>44749</v>
      </c>
      <c r="N79" s="55" t="s">
        <v>284</v>
      </c>
      <c r="O79" s="13">
        <v>5</v>
      </c>
      <c r="P79" s="13">
        <v>100</v>
      </c>
      <c r="Q79" s="13" t="s">
        <v>110</v>
      </c>
      <c r="R79" s="13" t="s">
        <v>13</v>
      </c>
      <c r="S79" s="13" t="s">
        <v>582</v>
      </c>
      <c r="T79" s="13" t="s">
        <v>592</v>
      </c>
      <c r="U79" s="13" t="s">
        <v>614</v>
      </c>
      <c r="X79" s="13">
        <v>553094</v>
      </c>
      <c r="Y79" s="13" t="s">
        <v>297</v>
      </c>
      <c r="Z79" s="13">
        <v>7</v>
      </c>
      <c r="AF79" s="13">
        <f t="shared" si="6"/>
        <v>7</v>
      </c>
      <c r="AG79" s="54">
        <f t="shared" si="5"/>
        <v>20</v>
      </c>
      <c r="AH79" s="57">
        <f t="shared" si="7"/>
        <v>140</v>
      </c>
      <c r="AI79" s="13">
        <v>1</v>
      </c>
      <c r="AJ79" s="13" t="s">
        <v>705</v>
      </c>
      <c r="AK79" s="13">
        <v>4</v>
      </c>
      <c r="AM79" s="13" t="s">
        <v>297</v>
      </c>
    </row>
    <row r="80" spans="1:40" ht="15" customHeight="1" x14ac:dyDescent="0.25">
      <c r="A80" s="13" t="s">
        <v>925</v>
      </c>
      <c r="B80" s="13" t="s">
        <v>930</v>
      </c>
      <c r="C80" s="13">
        <v>2022</v>
      </c>
      <c r="D80" s="13">
        <v>250</v>
      </c>
      <c r="E80" s="13" t="s">
        <v>276</v>
      </c>
      <c r="F80" t="s">
        <v>908</v>
      </c>
      <c r="G80" t="s">
        <v>895</v>
      </c>
      <c r="H80" t="s">
        <v>909</v>
      </c>
      <c r="I80">
        <v>56.913800000000002</v>
      </c>
      <c r="J80">
        <v>-111.44052000000001</v>
      </c>
      <c r="K80" s="13" t="s">
        <v>564</v>
      </c>
      <c r="M80" s="53">
        <v>44749</v>
      </c>
      <c r="N80" s="55" t="s">
        <v>284</v>
      </c>
      <c r="O80" s="13">
        <v>5</v>
      </c>
      <c r="P80" s="13">
        <v>100</v>
      </c>
      <c r="Q80" s="13" t="s">
        <v>110</v>
      </c>
      <c r="R80" s="13" t="s">
        <v>13</v>
      </c>
      <c r="S80" s="13" t="s">
        <v>582</v>
      </c>
      <c r="T80" s="13" t="s">
        <v>592</v>
      </c>
      <c r="X80" s="13">
        <v>733326</v>
      </c>
      <c r="Y80" s="13" t="s">
        <v>299</v>
      </c>
      <c r="Z80" s="13">
        <v>6</v>
      </c>
      <c r="AF80" s="13">
        <f t="shared" si="6"/>
        <v>6</v>
      </c>
      <c r="AG80" s="54">
        <f t="shared" si="5"/>
        <v>20</v>
      </c>
      <c r="AH80" s="57">
        <f t="shared" si="7"/>
        <v>120</v>
      </c>
      <c r="AJ80" s="13" t="s">
        <v>705</v>
      </c>
      <c r="AK80" s="13">
        <v>4</v>
      </c>
      <c r="AL80" s="13" t="s">
        <v>767</v>
      </c>
      <c r="AM80" s="13" t="s">
        <v>709</v>
      </c>
      <c r="AN80" s="13" t="s">
        <v>767</v>
      </c>
    </row>
    <row r="81" spans="1:40" ht="15" customHeight="1" x14ac:dyDescent="0.25">
      <c r="A81" s="13" t="s">
        <v>925</v>
      </c>
      <c r="B81" s="13" t="s">
        <v>930</v>
      </c>
      <c r="C81" s="13">
        <v>2022</v>
      </c>
      <c r="D81" s="13">
        <v>250</v>
      </c>
      <c r="E81" s="13" t="s">
        <v>276</v>
      </c>
      <c r="F81" t="s">
        <v>908</v>
      </c>
      <c r="G81" t="s">
        <v>895</v>
      </c>
      <c r="H81" t="s">
        <v>909</v>
      </c>
      <c r="I81">
        <v>56.913800000000002</v>
      </c>
      <c r="J81">
        <v>-111.44052000000001</v>
      </c>
      <c r="K81" s="13" t="s">
        <v>564</v>
      </c>
      <c r="M81" s="53">
        <v>44749</v>
      </c>
      <c r="N81" s="55" t="s">
        <v>284</v>
      </c>
      <c r="O81" s="13">
        <v>5</v>
      </c>
      <c r="P81" s="13">
        <v>100</v>
      </c>
      <c r="Q81" s="13" t="s">
        <v>110</v>
      </c>
      <c r="R81" s="13" t="s">
        <v>13</v>
      </c>
      <c r="S81" s="13" t="s">
        <v>582</v>
      </c>
      <c r="T81" s="13" t="s">
        <v>603</v>
      </c>
      <c r="U81" s="13" t="s">
        <v>635</v>
      </c>
      <c r="X81" s="13">
        <v>82771</v>
      </c>
      <c r="Y81" s="13" t="s">
        <v>296</v>
      </c>
      <c r="Z81" s="13">
        <v>1</v>
      </c>
      <c r="AF81" s="13">
        <f t="shared" si="6"/>
        <v>1</v>
      </c>
      <c r="AG81" s="54">
        <f t="shared" si="5"/>
        <v>20</v>
      </c>
      <c r="AH81" s="57">
        <f t="shared" si="7"/>
        <v>20</v>
      </c>
      <c r="AI81" s="13">
        <v>1</v>
      </c>
      <c r="AJ81" s="13" t="s">
        <v>703</v>
      </c>
      <c r="AK81" s="13">
        <v>4</v>
      </c>
      <c r="AM81" s="13" t="s">
        <v>296</v>
      </c>
    </row>
    <row r="82" spans="1:40" ht="15" customHeight="1" x14ac:dyDescent="0.25">
      <c r="A82" s="13" t="s">
        <v>925</v>
      </c>
      <c r="B82" s="13" t="s">
        <v>930</v>
      </c>
      <c r="C82" s="13">
        <v>2022</v>
      </c>
      <c r="D82" s="13">
        <v>250</v>
      </c>
      <c r="E82" s="13" t="s">
        <v>276</v>
      </c>
      <c r="F82" t="s">
        <v>908</v>
      </c>
      <c r="G82" t="s">
        <v>895</v>
      </c>
      <c r="H82" t="s">
        <v>909</v>
      </c>
      <c r="I82">
        <v>56.913800000000002</v>
      </c>
      <c r="J82">
        <v>-111.44052000000001</v>
      </c>
      <c r="K82" s="13" t="s">
        <v>564</v>
      </c>
      <c r="M82" s="53">
        <v>44749</v>
      </c>
      <c r="N82" s="55" t="s">
        <v>284</v>
      </c>
      <c r="O82" s="13">
        <v>5</v>
      </c>
      <c r="P82" s="13">
        <v>100</v>
      </c>
      <c r="Q82" s="13" t="s">
        <v>110</v>
      </c>
      <c r="R82" s="13" t="s">
        <v>13</v>
      </c>
      <c r="S82" s="13" t="s">
        <v>582</v>
      </c>
      <c r="T82" s="13" t="s">
        <v>603</v>
      </c>
      <c r="U82" s="13" t="s">
        <v>634</v>
      </c>
      <c r="X82" s="13">
        <v>83051</v>
      </c>
      <c r="Y82" s="13" t="s">
        <v>374</v>
      </c>
      <c r="Z82" s="13">
        <v>4</v>
      </c>
      <c r="AF82" s="13">
        <f t="shared" si="6"/>
        <v>4</v>
      </c>
      <c r="AG82" s="54">
        <f t="shared" si="5"/>
        <v>20</v>
      </c>
      <c r="AH82" s="57">
        <f t="shared" si="7"/>
        <v>80</v>
      </c>
      <c r="AI82" s="13">
        <v>1</v>
      </c>
      <c r="AJ82" s="13" t="s">
        <v>703</v>
      </c>
      <c r="AK82" s="13">
        <v>6</v>
      </c>
      <c r="AM82" s="13" t="s">
        <v>374</v>
      </c>
    </row>
    <row r="83" spans="1:40" ht="15" customHeight="1" x14ac:dyDescent="0.25">
      <c r="A83" s="13" t="s">
        <v>925</v>
      </c>
      <c r="B83" s="13" t="s">
        <v>930</v>
      </c>
      <c r="C83" s="13">
        <v>2022</v>
      </c>
      <c r="D83" s="13">
        <v>250</v>
      </c>
      <c r="E83" s="13" t="s">
        <v>276</v>
      </c>
      <c r="F83" t="s">
        <v>908</v>
      </c>
      <c r="G83" t="s">
        <v>895</v>
      </c>
      <c r="H83" t="s">
        <v>909</v>
      </c>
      <c r="I83">
        <v>56.913800000000002</v>
      </c>
      <c r="J83">
        <v>-111.44052000000001</v>
      </c>
      <c r="K83" s="13" t="s">
        <v>564</v>
      </c>
      <c r="M83" s="53">
        <v>44749</v>
      </c>
      <c r="N83" s="55" t="s">
        <v>284</v>
      </c>
      <c r="O83" s="13">
        <v>5</v>
      </c>
      <c r="P83" s="13">
        <v>100</v>
      </c>
      <c r="Q83" s="13" t="s">
        <v>110</v>
      </c>
      <c r="R83" s="13" t="s">
        <v>13</v>
      </c>
      <c r="S83" s="13" t="s">
        <v>582</v>
      </c>
      <c r="T83" s="13" t="s">
        <v>603</v>
      </c>
      <c r="U83" s="13" t="s">
        <v>633</v>
      </c>
      <c r="X83" s="13">
        <v>83330</v>
      </c>
      <c r="Y83" s="13" t="s">
        <v>294</v>
      </c>
      <c r="Z83" s="13">
        <v>2</v>
      </c>
      <c r="AE83" s="13">
        <v>5</v>
      </c>
      <c r="AF83" s="13">
        <f t="shared" si="6"/>
        <v>7</v>
      </c>
      <c r="AG83" s="54">
        <f t="shared" si="5"/>
        <v>20</v>
      </c>
      <c r="AH83" s="57">
        <f t="shared" si="7"/>
        <v>140</v>
      </c>
      <c r="AI83" s="13">
        <v>1</v>
      </c>
      <c r="AJ83" s="13" t="s">
        <v>703</v>
      </c>
      <c r="AK83" s="13">
        <v>4</v>
      </c>
      <c r="AL83" s="13" t="s">
        <v>784</v>
      </c>
      <c r="AM83" s="13" t="s">
        <v>294</v>
      </c>
    </row>
    <row r="84" spans="1:40" ht="15" customHeight="1" x14ac:dyDescent="0.25">
      <c r="A84" s="13" t="s">
        <v>925</v>
      </c>
      <c r="B84" s="13" t="s">
        <v>930</v>
      </c>
      <c r="C84" s="13">
        <v>2022</v>
      </c>
      <c r="D84" s="13">
        <v>250</v>
      </c>
      <c r="E84" s="13" t="s">
        <v>276</v>
      </c>
      <c r="F84" t="s">
        <v>908</v>
      </c>
      <c r="G84" t="s">
        <v>895</v>
      </c>
      <c r="H84" t="s">
        <v>909</v>
      </c>
      <c r="I84">
        <v>56.913800000000002</v>
      </c>
      <c r="J84">
        <v>-111.44052000000001</v>
      </c>
      <c r="K84" s="13" t="s">
        <v>564</v>
      </c>
      <c r="M84" s="53">
        <v>44749</v>
      </c>
      <c r="N84" s="55" t="s">
        <v>284</v>
      </c>
      <c r="O84" s="13">
        <v>5</v>
      </c>
      <c r="P84" s="13">
        <v>100</v>
      </c>
      <c r="Q84" s="13" t="s">
        <v>110</v>
      </c>
      <c r="R84" s="13" t="s">
        <v>13</v>
      </c>
      <c r="S84" s="13" t="s">
        <v>582</v>
      </c>
      <c r="T84" s="13" t="s">
        <v>603</v>
      </c>
      <c r="U84" s="13" t="s">
        <v>632</v>
      </c>
      <c r="X84" s="13">
        <v>83073</v>
      </c>
      <c r="Y84" s="13" t="s">
        <v>293</v>
      </c>
      <c r="Z84" s="13">
        <v>2</v>
      </c>
      <c r="AF84" s="13">
        <f t="shared" si="6"/>
        <v>2</v>
      </c>
      <c r="AG84" s="54">
        <f t="shared" si="5"/>
        <v>20</v>
      </c>
      <c r="AH84" s="57">
        <f t="shared" si="7"/>
        <v>40</v>
      </c>
      <c r="AI84" s="13">
        <v>1</v>
      </c>
      <c r="AJ84" s="13" t="s">
        <v>703</v>
      </c>
      <c r="AK84" s="13">
        <v>6</v>
      </c>
      <c r="AL84" s="13" t="s">
        <v>783</v>
      </c>
      <c r="AM84" s="13" t="s">
        <v>293</v>
      </c>
    </row>
    <row r="85" spans="1:40" ht="15" customHeight="1" x14ac:dyDescent="0.25">
      <c r="A85" s="13" t="s">
        <v>925</v>
      </c>
      <c r="B85" s="13" t="s">
        <v>930</v>
      </c>
      <c r="C85" s="13">
        <v>2022</v>
      </c>
      <c r="D85" s="13">
        <v>250</v>
      </c>
      <c r="E85" s="13" t="s">
        <v>276</v>
      </c>
      <c r="F85" t="s">
        <v>908</v>
      </c>
      <c r="G85" t="s">
        <v>895</v>
      </c>
      <c r="H85" t="s">
        <v>909</v>
      </c>
      <c r="I85">
        <v>56.913800000000002</v>
      </c>
      <c r="J85">
        <v>-111.44052000000001</v>
      </c>
      <c r="K85" s="13" t="s">
        <v>564</v>
      </c>
      <c r="M85" s="53">
        <v>44749</v>
      </c>
      <c r="N85" s="55" t="s">
        <v>284</v>
      </c>
      <c r="O85" s="13">
        <v>5</v>
      </c>
      <c r="P85" s="13">
        <v>100</v>
      </c>
      <c r="Q85" s="13" t="s">
        <v>110</v>
      </c>
      <c r="R85" s="13" t="s">
        <v>13</v>
      </c>
      <c r="S85" s="13" t="s">
        <v>582</v>
      </c>
      <c r="X85" s="13">
        <v>82708</v>
      </c>
      <c r="Y85" s="13" t="s">
        <v>716</v>
      </c>
      <c r="AB85" s="13">
        <v>1</v>
      </c>
      <c r="AE85" s="13">
        <v>1</v>
      </c>
      <c r="AF85" s="13">
        <f t="shared" si="6"/>
        <v>2</v>
      </c>
      <c r="AG85" s="54">
        <f t="shared" si="5"/>
        <v>20</v>
      </c>
      <c r="AH85" s="57">
        <f t="shared" si="7"/>
        <v>40</v>
      </c>
      <c r="AJ85" s="13" t="s">
        <v>703</v>
      </c>
      <c r="AK85" s="13">
        <v>5</v>
      </c>
      <c r="AL85" s="13" t="s">
        <v>800</v>
      </c>
      <c r="AM85" s="13" t="s">
        <v>716</v>
      </c>
      <c r="AN85" s="13" t="s">
        <v>717</v>
      </c>
    </row>
    <row r="86" spans="1:40" ht="15" customHeight="1" x14ac:dyDescent="0.25">
      <c r="A86" s="13" t="s">
        <v>925</v>
      </c>
      <c r="B86" s="13" t="s">
        <v>930</v>
      </c>
      <c r="C86" s="13">
        <v>2022</v>
      </c>
      <c r="D86" s="13">
        <v>250</v>
      </c>
      <c r="E86" s="13" t="s">
        <v>276</v>
      </c>
      <c r="F86" t="s">
        <v>908</v>
      </c>
      <c r="G86" t="s">
        <v>895</v>
      </c>
      <c r="H86" t="s">
        <v>909</v>
      </c>
      <c r="I86">
        <v>56.913800000000002</v>
      </c>
      <c r="J86">
        <v>-111.44052000000001</v>
      </c>
      <c r="K86" s="13" t="s">
        <v>564</v>
      </c>
      <c r="M86" s="53">
        <v>44749</v>
      </c>
      <c r="N86" s="55" t="s">
        <v>284</v>
      </c>
      <c r="O86" s="13">
        <v>5</v>
      </c>
      <c r="P86" s="13">
        <v>100</v>
      </c>
      <c r="Q86" s="13" t="s">
        <v>51</v>
      </c>
      <c r="R86" s="13" t="s">
        <v>575</v>
      </c>
      <c r="S86" s="13" t="s">
        <v>580</v>
      </c>
      <c r="T86" s="13" t="s">
        <v>590</v>
      </c>
      <c r="U86" s="13" t="s">
        <v>611</v>
      </c>
      <c r="X86" s="13">
        <v>50845</v>
      </c>
      <c r="Y86" s="13" t="s">
        <v>358</v>
      </c>
      <c r="Z86" s="13">
        <v>1</v>
      </c>
      <c r="AF86" s="13">
        <f t="shared" si="6"/>
        <v>1</v>
      </c>
      <c r="AG86" s="54">
        <f t="shared" si="5"/>
        <v>20</v>
      </c>
      <c r="AH86" s="57">
        <f t="shared" si="7"/>
        <v>20</v>
      </c>
      <c r="AI86" s="13">
        <v>1</v>
      </c>
      <c r="AJ86" s="13" t="s">
        <v>703</v>
      </c>
      <c r="AK86" s="13">
        <v>5</v>
      </c>
      <c r="AM86" s="13" t="s">
        <v>358</v>
      </c>
    </row>
    <row r="87" spans="1:40" ht="15" customHeight="1" x14ac:dyDescent="0.25">
      <c r="A87" s="13" t="s">
        <v>925</v>
      </c>
      <c r="B87" s="13" t="s">
        <v>930</v>
      </c>
      <c r="C87" s="13">
        <v>2022</v>
      </c>
      <c r="D87" s="13">
        <v>250</v>
      </c>
      <c r="E87" s="13" t="s">
        <v>276</v>
      </c>
      <c r="F87" t="s">
        <v>908</v>
      </c>
      <c r="G87" t="s">
        <v>895</v>
      </c>
      <c r="H87" t="s">
        <v>909</v>
      </c>
      <c r="I87">
        <v>56.913800000000002</v>
      </c>
      <c r="J87">
        <v>-111.44052000000001</v>
      </c>
      <c r="K87" s="13" t="s">
        <v>564</v>
      </c>
      <c r="M87" s="53">
        <v>44749</v>
      </c>
      <c r="N87" s="55" t="s">
        <v>284</v>
      </c>
      <c r="O87" s="13">
        <v>5</v>
      </c>
      <c r="P87" s="13">
        <v>100</v>
      </c>
      <c r="Q87" s="13" t="s">
        <v>33</v>
      </c>
      <c r="R87" s="13" t="s">
        <v>13</v>
      </c>
      <c r="S87" s="13" t="s">
        <v>581</v>
      </c>
      <c r="T87" s="13" t="s">
        <v>591</v>
      </c>
      <c r="U87" s="13" t="s">
        <v>612</v>
      </c>
      <c r="X87" s="13">
        <v>94025</v>
      </c>
      <c r="Y87" s="13" t="s">
        <v>300</v>
      </c>
      <c r="Z87" s="13">
        <v>3</v>
      </c>
      <c r="AA87" s="13">
        <v>47</v>
      </c>
      <c r="AF87" s="13">
        <f t="shared" si="6"/>
        <v>50</v>
      </c>
      <c r="AG87" s="54">
        <f t="shared" si="5"/>
        <v>20</v>
      </c>
      <c r="AH87" s="57">
        <f t="shared" si="7"/>
        <v>1000</v>
      </c>
      <c r="AI87" s="13">
        <v>1</v>
      </c>
      <c r="AJ87" s="13" t="s">
        <v>704</v>
      </c>
      <c r="AK87" s="13">
        <v>8</v>
      </c>
      <c r="AM87" s="13" t="s">
        <v>300</v>
      </c>
    </row>
    <row r="88" spans="1:40" ht="15" customHeight="1" x14ac:dyDescent="0.25">
      <c r="A88" s="13" t="s">
        <v>925</v>
      </c>
      <c r="B88" s="13" t="s">
        <v>930</v>
      </c>
      <c r="C88" s="13">
        <v>2022</v>
      </c>
      <c r="D88" s="13">
        <v>250</v>
      </c>
      <c r="E88" s="13" t="s">
        <v>276</v>
      </c>
      <c r="F88" t="s">
        <v>908</v>
      </c>
      <c r="G88" t="s">
        <v>895</v>
      </c>
      <c r="H88" t="s">
        <v>909</v>
      </c>
      <c r="I88">
        <v>56.913800000000002</v>
      </c>
      <c r="J88">
        <v>-111.44052000000001</v>
      </c>
      <c r="K88" s="13" t="s">
        <v>564</v>
      </c>
      <c r="M88" s="53">
        <v>44749</v>
      </c>
      <c r="N88" s="55" t="s">
        <v>284</v>
      </c>
      <c r="O88" s="13">
        <v>5</v>
      </c>
      <c r="P88" s="13">
        <v>100</v>
      </c>
      <c r="Q88" s="13" t="s">
        <v>33</v>
      </c>
      <c r="R88" s="13" t="s">
        <v>13</v>
      </c>
      <c r="S88" s="13" t="s">
        <v>581</v>
      </c>
      <c r="T88" s="13" t="s">
        <v>591</v>
      </c>
      <c r="X88" s="13">
        <v>93294</v>
      </c>
      <c r="Y88" s="13" t="s">
        <v>301</v>
      </c>
      <c r="AA88" s="13">
        <v>22</v>
      </c>
      <c r="AF88" s="13">
        <f t="shared" si="6"/>
        <v>22</v>
      </c>
      <c r="AG88" s="54">
        <f t="shared" si="5"/>
        <v>20</v>
      </c>
      <c r="AH88" s="57">
        <f t="shared" si="7"/>
        <v>440</v>
      </c>
      <c r="AJ88" s="13" t="s">
        <v>704</v>
      </c>
      <c r="AK88" s="13">
        <v>4</v>
      </c>
      <c r="AM88" s="13" t="s">
        <v>301</v>
      </c>
    </row>
    <row r="89" spans="1:40" ht="15" customHeight="1" x14ac:dyDescent="0.25">
      <c r="A89" s="13" t="s">
        <v>925</v>
      </c>
      <c r="B89" s="13" t="s">
        <v>930</v>
      </c>
      <c r="C89" s="13">
        <v>2022</v>
      </c>
      <c r="D89" s="13">
        <v>250</v>
      </c>
      <c r="E89" s="13" t="s">
        <v>276</v>
      </c>
      <c r="F89" t="s">
        <v>908</v>
      </c>
      <c r="G89" t="s">
        <v>895</v>
      </c>
      <c r="H89" t="s">
        <v>909</v>
      </c>
      <c r="I89">
        <v>56.913800000000002</v>
      </c>
      <c r="J89">
        <v>-111.44052000000001</v>
      </c>
      <c r="K89" s="13" t="s">
        <v>564</v>
      </c>
      <c r="M89" s="53">
        <v>44749</v>
      </c>
      <c r="N89" s="55" t="s">
        <v>284</v>
      </c>
      <c r="O89" s="13" t="s">
        <v>842</v>
      </c>
      <c r="P89" s="13">
        <v>100</v>
      </c>
      <c r="Q89" s="13" t="s">
        <v>32</v>
      </c>
      <c r="R89" s="13" t="s">
        <v>13</v>
      </c>
      <c r="S89" s="13" t="s">
        <v>749</v>
      </c>
      <c r="T89" s="13" t="s">
        <v>750</v>
      </c>
      <c r="U89" s="13" t="s">
        <v>814</v>
      </c>
      <c r="X89" s="13">
        <v>84022</v>
      </c>
      <c r="Y89" s="13" t="s">
        <v>840</v>
      </c>
      <c r="Z89" s="13">
        <v>1</v>
      </c>
      <c r="AF89" s="13">
        <f t="shared" si="6"/>
        <v>1</v>
      </c>
      <c r="AG89" s="54">
        <v>20</v>
      </c>
      <c r="AH89" s="57">
        <f t="shared" si="7"/>
        <v>20</v>
      </c>
      <c r="AI89" s="13">
        <v>1</v>
      </c>
      <c r="AJ89" s="13" t="s">
        <v>706</v>
      </c>
      <c r="AK89" s="13">
        <v>8</v>
      </c>
      <c r="AM89" s="13" t="s">
        <v>840</v>
      </c>
    </row>
    <row r="90" spans="1:40" ht="15" customHeight="1" x14ac:dyDescent="0.25">
      <c r="A90" s="13" t="s">
        <v>925</v>
      </c>
      <c r="B90" s="13" t="s">
        <v>930</v>
      </c>
      <c r="C90" s="13">
        <v>2022</v>
      </c>
      <c r="D90" s="13">
        <v>250</v>
      </c>
      <c r="E90" s="13" t="s">
        <v>276</v>
      </c>
      <c r="F90" t="s">
        <v>908</v>
      </c>
      <c r="G90" t="s">
        <v>895</v>
      </c>
      <c r="H90" t="s">
        <v>909</v>
      </c>
      <c r="I90">
        <v>56.913800000000002</v>
      </c>
      <c r="J90">
        <v>-111.44052000000001</v>
      </c>
      <c r="K90" s="13" t="s">
        <v>564</v>
      </c>
      <c r="M90" s="53">
        <v>44749</v>
      </c>
      <c r="N90" s="55" t="s">
        <v>284</v>
      </c>
      <c r="O90" s="13" t="s">
        <v>842</v>
      </c>
      <c r="P90" s="13">
        <v>100</v>
      </c>
      <c r="Q90" s="13" t="s">
        <v>32</v>
      </c>
      <c r="R90" s="13" t="s">
        <v>13</v>
      </c>
      <c r="S90" s="13" t="s">
        <v>749</v>
      </c>
      <c r="T90" s="13" t="s">
        <v>750</v>
      </c>
      <c r="U90" s="13" t="s">
        <v>814</v>
      </c>
      <c r="X90" s="13">
        <v>83973</v>
      </c>
      <c r="Y90" s="13" t="s">
        <v>818</v>
      </c>
      <c r="Z90" s="13">
        <v>3</v>
      </c>
      <c r="AF90" s="13">
        <f t="shared" si="6"/>
        <v>3</v>
      </c>
      <c r="AG90" s="54">
        <v>20</v>
      </c>
      <c r="AH90" s="57">
        <f t="shared" si="7"/>
        <v>60</v>
      </c>
      <c r="AJ90" s="13" t="s">
        <v>704</v>
      </c>
      <c r="AK90" s="13">
        <v>8</v>
      </c>
      <c r="AM90" s="13" t="s">
        <v>818</v>
      </c>
    </row>
    <row r="91" spans="1:40" ht="15" customHeight="1" x14ac:dyDescent="0.25">
      <c r="A91" s="13" t="s">
        <v>925</v>
      </c>
      <c r="B91" s="13" t="s">
        <v>930</v>
      </c>
      <c r="C91" s="13">
        <v>2022</v>
      </c>
      <c r="D91" s="13">
        <v>250</v>
      </c>
      <c r="E91" s="13" t="s">
        <v>276</v>
      </c>
      <c r="F91" t="s">
        <v>908</v>
      </c>
      <c r="G91" t="s">
        <v>895</v>
      </c>
      <c r="H91" t="s">
        <v>909</v>
      </c>
      <c r="I91">
        <v>56.913800000000002</v>
      </c>
      <c r="J91">
        <v>-111.44052000000001</v>
      </c>
      <c r="K91" s="13" t="s">
        <v>564</v>
      </c>
      <c r="M91" s="53">
        <v>44749</v>
      </c>
      <c r="N91" s="55" t="s">
        <v>284</v>
      </c>
      <c r="O91" s="13" t="s">
        <v>842</v>
      </c>
      <c r="P91" s="13">
        <v>100</v>
      </c>
      <c r="Q91" s="13" t="s">
        <v>32</v>
      </c>
      <c r="R91" s="13" t="s">
        <v>13</v>
      </c>
      <c r="S91" s="13" t="s">
        <v>749</v>
      </c>
      <c r="T91" s="13" t="s">
        <v>750</v>
      </c>
      <c r="U91" s="13" t="s">
        <v>814</v>
      </c>
      <c r="X91" s="13">
        <v>83992</v>
      </c>
      <c r="Y91" s="13" t="s">
        <v>819</v>
      </c>
      <c r="Z91" s="13">
        <v>1</v>
      </c>
      <c r="AF91" s="13">
        <f t="shared" si="6"/>
        <v>1</v>
      </c>
      <c r="AG91" s="54">
        <v>20</v>
      </c>
      <c r="AH91" s="57">
        <f t="shared" si="7"/>
        <v>20</v>
      </c>
      <c r="AI91" s="13">
        <v>1</v>
      </c>
      <c r="AJ91" s="13" t="s">
        <v>706</v>
      </c>
      <c r="AK91" s="13">
        <v>8</v>
      </c>
      <c r="AM91" s="13" t="s">
        <v>819</v>
      </c>
    </row>
    <row r="92" spans="1:40" ht="15" customHeight="1" x14ac:dyDescent="0.25">
      <c r="A92" s="13" t="s">
        <v>925</v>
      </c>
      <c r="B92" s="13" t="s">
        <v>930</v>
      </c>
      <c r="C92" s="13">
        <v>2022</v>
      </c>
      <c r="D92" s="13">
        <v>250</v>
      </c>
      <c r="E92" s="13" t="s">
        <v>276</v>
      </c>
      <c r="F92" t="s">
        <v>908</v>
      </c>
      <c r="G92" t="s">
        <v>895</v>
      </c>
      <c r="H92" t="s">
        <v>909</v>
      </c>
      <c r="I92">
        <v>56.913800000000002</v>
      </c>
      <c r="J92">
        <v>-111.44052000000001</v>
      </c>
      <c r="K92" s="13" t="s">
        <v>564</v>
      </c>
      <c r="M92" s="53">
        <v>44749</v>
      </c>
      <c r="N92" s="55" t="s">
        <v>284</v>
      </c>
      <c r="O92" s="13" t="s">
        <v>842</v>
      </c>
      <c r="P92" s="13">
        <v>100</v>
      </c>
      <c r="Q92" s="13" t="s">
        <v>32</v>
      </c>
      <c r="R92" s="13" t="s">
        <v>13</v>
      </c>
      <c r="S92" s="13" t="s">
        <v>749</v>
      </c>
      <c r="T92" s="13" t="s">
        <v>750</v>
      </c>
      <c r="U92" s="13" t="s">
        <v>814</v>
      </c>
      <c r="X92" s="13">
        <v>84016</v>
      </c>
      <c r="Y92" s="13" t="s">
        <v>827</v>
      </c>
      <c r="Z92" s="13">
        <v>11</v>
      </c>
      <c r="AF92" s="13">
        <f t="shared" si="6"/>
        <v>11</v>
      </c>
      <c r="AG92" s="54">
        <v>20</v>
      </c>
      <c r="AH92" s="57">
        <f t="shared" si="7"/>
        <v>220</v>
      </c>
      <c r="AI92" s="13">
        <v>1</v>
      </c>
      <c r="AJ92" s="13" t="s">
        <v>706</v>
      </c>
      <c r="AK92" s="13">
        <v>8</v>
      </c>
      <c r="AM92" s="13" t="s">
        <v>827</v>
      </c>
    </row>
    <row r="93" spans="1:40" ht="15" customHeight="1" x14ac:dyDescent="0.25">
      <c r="A93" s="13" t="s">
        <v>925</v>
      </c>
      <c r="B93" s="13" t="s">
        <v>930</v>
      </c>
      <c r="C93" s="13">
        <v>2022</v>
      </c>
      <c r="D93" s="13">
        <v>250</v>
      </c>
      <c r="E93" s="13" t="s">
        <v>276</v>
      </c>
      <c r="F93" t="s">
        <v>908</v>
      </c>
      <c r="G93" t="s">
        <v>895</v>
      </c>
      <c r="H93" t="s">
        <v>909</v>
      </c>
      <c r="I93">
        <v>56.913800000000002</v>
      </c>
      <c r="J93">
        <v>-111.44052000000001</v>
      </c>
      <c r="K93" s="13" t="s">
        <v>564</v>
      </c>
      <c r="M93" s="53">
        <v>44749</v>
      </c>
      <c r="N93" s="55" t="s">
        <v>284</v>
      </c>
      <c r="O93" s="13" t="s">
        <v>842</v>
      </c>
      <c r="P93" s="13">
        <v>100</v>
      </c>
      <c r="Q93" s="13" t="s">
        <v>32</v>
      </c>
      <c r="R93" s="13" t="s">
        <v>13</v>
      </c>
      <c r="S93" s="13" t="s">
        <v>749</v>
      </c>
      <c r="T93" s="13" t="s">
        <v>750</v>
      </c>
      <c r="U93" s="13" t="s">
        <v>814</v>
      </c>
      <c r="X93" s="13">
        <v>84044</v>
      </c>
      <c r="Y93" s="13" t="s">
        <v>833</v>
      </c>
      <c r="Z93" s="13">
        <v>1</v>
      </c>
      <c r="AF93" s="13">
        <f t="shared" si="6"/>
        <v>1</v>
      </c>
      <c r="AG93" s="54">
        <v>20</v>
      </c>
      <c r="AH93" s="57">
        <f t="shared" si="7"/>
        <v>20</v>
      </c>
      <c r="AI93" s="13">
        <v>1</v>
      </c>
      <c r="AJ93" s="13" t="s">
        <v>706</v>
      </c>
      <c r="AK93" s="13">
        <v>8</v>
      </c>
      <c r="AM93" s="13" t="s">
        <v>833</v>
      </c>
    </row>
    <row r="94" spans="1:40" ht="15" customHeight="1" x14ac:dyDescent="0.25">
      <c r="A94" s="13" t="s">
        <v>925</v>
      </c>
      <c r="B94" s="13" t="s">
        <v>930</v>
      </c>
      <c r="C94" s="13">
        <v>2022</v>
      </c>
      <c r="D94" s="13">
        <v>250</v>
      </c>
      <c r="E94" s="13" t="s">
        <v>276</v>
      </c>
      <c r="F94" t="s">
        <v>908</v>
      </c>
      <c r="G94" t="s">
        <v>895</v>
      </c>
      <c r="H94" t="s">
        <v>909</v>
      </c>
      <c r="I94">
        <v>56.913800000000002</v>
      </c>
      <c r="J94">
        <v>-111.44052000000001</v>
      </c>
      <c r="K94" s="13" t="s">
        <v>564</v>
      </c>
      <c r="M94" s="53">
        <v>44749</v>
      </c>
      <c r="N94" s="55" t="s">
        <v>284</v>
      </c>
      <c r="O94" s="13" t="s">
        <v>842</v>
      </c>
      <c r="P94" s="13">
        <v>100</v>
      </c>
      <c r="Q94" s="13" t="s">
        <v>32</v>
      </c>
      <c r="R94" s="13" t="s">
        <v>13</v>
      </c>
      <c r="S94" s="13" t="s">
        <v>749</v>
      </c>
      <c r="T94" s="13" t="s">
        <v>750</v>
      </c>
      <c r="U94" s="13" t="s">
        <v>824</v>
      </c>
      <c r="X94" s="13">
        <v>83899</v>
      </c>
      <c r="Y94" s="13" t="s">
        <v>839</v>
      </c>
      <c r="Z94" s="13">
        <v>89</v>
      </c>
      <c r="AF94" s="13">
        <f t="shared" si="6"/>
        <v>89</v>
      </c>
      <c r="AG94" s="54">
        <v>20</v>
      </c>
      <c r="AH94" s="57">
        <f t="shared" si="7"/>
        <v>1780</v>
      </c>
      <c r="AI94" s="13">
        <v>1</v>
      </c>
      <c r="AJ94" s="13" t="s">
        <v>706</v>
      </c>
      <c r="AK94" s="13">
        <v>8</v>
      </c>
      <c r="AM94" s="13" t="s">
        <v>839</v>
      </c>
    </row>
    <row r="95" spans="1:40" ht="15" customHeight="1" x14ac:dyDescent="0.25">
      <c r="A95" s="13" t="s">
        <v>925</v>
      </c>
      <c r="B95" s="13" t="s">
        <v>930</v>
      </c>
      <c r="C95" s="13">
        <v>2022</v>
      </c>
      <c r="D95" s="13">
        <v>250</v>
      </c>
      <c r="E95" s="13" t="s">
        <v>276</v>
      </c>
      <c r="F95" t="s">
        <v>908</v>
      </c>
      <c r="G95" t="s">
        <v>895</v>
      </c>
      <c r="H95" t="s">
        <v>909</v>
      </c>
      <c r="I95">
        <v>56.913800000000002</v>
      </c>
      <c r="J95">
        <v>-111.44052000000001</v>
      </c>
      <c r="K95" s="13" t="s">
        <v>564</v>
      </c>
      <c r="M95" s="53">
        <v>44749</v>
      </c>
      <c r="N95" s="55" t="s">
        <v>284</v>
      </c>
      <c r="O95" s="13" t="s">
        <v>842</v>
      </c>
      <c r="P95" s="13">
        <v>100</v>
      </c>
      <c r="Q95" s="13" t="s">
        <v>32</v>
      </c>
      <c r="R95" s="13" t="s">
        <v>13</v>
      </c>
      <c r="S95" s="13" t="s">
        <v>749</v>
      </c>
      <c r="T95" s="13" t="s">
        <v>750</v>
      </c>
      <c r="U95" s="13" t="s">
        <v>830</v>
      </c>
      <c r="X95" s="13">
        <v>684601</v>
      </c>
      <c r="Y95" s="13" t="s">
        <v>831</v>
      </c>
      <c r="Z95" s="13">
        <v>5</v>
      </c>
      <c r="AF95" s="13">
        <f t="shared" si="6"/>
        <v>5</v>
      </c>
      <c r="AG95" s="54">
        <v>20</v>
      </c>
      <c r="AH95" s="57">
        <f t="shared" si="7"/>
        <v>100</v>
      </c>
      <c r="AI95" s="13">
        <v>1</v>
      </c>
      <c r="AJ95" s="13" t="s">
        <v>706</v>
      </c>
      <c r="AK95" s="13">
        <v>8</v>
      </c>
      <c r="AM95" s="13" t="s">
        <v>831</v>
      </c>
    </row>
    <row r="96" spans="1:40" ht="15" customHeight="1" x14ac:dyDescent="0.25">
      <c r="A96" s="13" t="s">
        <v>925</v>
      </c>
      <c r="B96" s="13" t="s">
        <v>930</v>
      </c>
      <c r="C96" s="13">
        <v>2022</v>
      </c>
      <c r="D96" s="13">
        <v>250</v>
      </c>
      <c r="E96" s="13" t="s">
        <v>276</v>
      </c>
      <c r="F96" t="s">
        <v>908</v>
      </c>
      <c r="G96" t="s">
        <v>895</v>
      </c>
      <c r="H96" t="s">
        <v>909</v>
      </c>
      <c r="I96">
        <v>56.913800000000002</v>
      </c>
      <c r="J96">
        <v>-111.44052000000001</v>
      </c>
      <c r="K96" s="13" t="s">
        <v>564</v>
      </c>
      <c r="M96" s="53">
        <v>44749</v>
      </c>
      <c r="N96" s="55" t="s">
        <v>284</v>
      </c>
      <c r="O96" s="13" t="s">
        <v>842</v>
      </c>
      <c r="P96" s="13">
        <v>100</v>
      </c>
      <c r="Q96" s="13" t="s">
        <v>32</v>
      </c>
      <c r="R96" s="13" t="s">
        <v>13</v>
      </c>
      <c r="S96" s="13" t="s">
        <v>749</v>
      </c>
      <c r="T96" s="13" t="s">
        <v>750</v>
      </c>
      <c r="U96" s="13" t="s">
        <v>837</v>
      </c>
      <c r="X96" s="13">
        <v>83834</v>
      </c>
      <c r="Y96" s="13" t="s">
        <v>838</v>
      </c>
      <c r="Z96" s="13">
        <v>32</v>
      </c>
      <c r="AF96" s="13">
        <f t="shared" si="6"/>
        <v>32</v>
      </c>
      <c r="AG96" s="54">
        <v>20</v>
      </c>
      <c r="AH96" s="57">
        <f t="shared" si="7"/>
        <v>640</v>
      </c>
      <c r="AI96" s="13">
        <v>1</v>
      </c>
      <c r="AJ96" s="13" t="s">
        <v>706</v>
      </c>
      <c r="AK96" s="13">
        <v>8</v>
      </c>
      <c r="AM96" s="13" t="s">
        <v>838</v>
      </c>
    </row>
    <row r="97" spans="1:40" ht="15" customHeight="1" x14ac:dyDescent="0.25">
      <c r="A97" s="13" t="s">
        <v>925</v>
      </c>
      <c r="B97" s="13" t="s">
        <v>930</v>
      </c>
      <c r="C97" s="13">
        <v>2022</v>
      </c>
      <c r="D97" s="13">
        <v>250</v>
      </c>
      <c r="E97" s="13" t="s">
        <v>276</v>
      </c>
      <c r="F97" t="s">
        <v>908</v>
      </c>
      <c r="G97" t="s">
        <v>895</v>
      </c>
      <c r="H97" t="s">
        <v>909</v>
      </c>
      <c r="I97">
        <v>56.913800000000002</v>
      </c>
      <c r="J97">
        <v>-111.44052000000001</v>
      </c>
      <c r="K97" s="13" t="s">
        <v>564</v>
      </c>
      <c r="M97" s="53">
        <v>44749</v>
      </c>
      <c r="N97" s="55" t="s">
        <v>284</v>
      </c>
      <c r="O97" s="13" t="s">
        <v>842</v>
      </c>
      <c r="P97" s="13">
        <v>100</v>
      </c>
      <c r="Q97" s="13" t="s">
        <v>32</v>
      </c>
      <c r="R97" s="13" t="s">
        <v>13</v>
      </c>
      <c r="S97" s="13" t="s">
        <v>749</v>
      </c>
      <c r="T97" s="13" t="s">
        <v>750</v>
      </c>
      <c r="X97" s="13">
        <v>83832</v>
      </c>
      <c r="Y97" s="13" t="s">
        <v>359</v>
      </c>
      <c r="Z97" s="13">
        <v>99</v>
      </c>
      <c r="AF97" s="13">
        <f t="shared" si="6"/>
        <v>99</v>
      </c>
      <c r="AG97" s="54">
        <v>20</v>
      </c>
      <c r="AH97" s="57">
        <f t="shared" si="7"/>
        <v>1980</v>
      </c>
      <c r="AI97" s="13">
        <v>1</v>
      </c>
      <c r="AJ97" s="13" t="s">
        <v>706</v>
      </c>
      <c r="AK97" s="13">
        <v>8</v>
      </c>
      <c r="AM97" s="13" t="s">
        <v>359</v>
      </c>
    </row>
    <row r="98" spans="1:40" ht="15" customHeight="1" x14ac:dyDescent="0.25">
      <c r="A98" s="13" t="s">
        <v>925</v>
      </c>
      <c r="B98" s="13" t="s">
        <v>930</v>
      </c>
      <c r="C98" s="13">
        <v>2022</v>
      </c>
      <c r="D98" s="13">
        <v>250</v>
      </c>
      <c r="E98" s="13" t="s">
        <v>276</v>
      </c>
      <c r="F98" t="s">
        <v>908</v>
      </c>
      <c r="G98" t="s">
        <v>895</v>
      </c>
      <c r="H98" t="s">
        <v>909</v>
      </c>
      <c r="I98">
        <v>56.913800000000002</v>
      </c>
      <c r="J98">
        <v>-111.44052000000001</v>
      </c>
      <c r="K98" s="13" t="s">
        <v>564</v>
      </c>
      <c r="M98" s="53">
        <v>44749</v>
      </c>
      <c r="N98" s="55" t="s">
        <v>284</v>
      </c>
      <c r="O98" s="13" t="s">
        <v>842</v>
      </c>
      <c r="P98" s="13">
        <v>100</v>
      </c>
      <c r="Q98" s="13" t="s">
        <v>83</v>
      </c>
      <c r="R98" s="13" t="s">
        <v>13</v>
      </c>
      <c r="S98" s="13" t="s">
        <v>760</v>
      </c>
      <c r="T98" s="13" t="s">
        <v>820</v>
      </c>
      <c r="X98" s="13">
        <v>88530</v>
      </c>
      <c r="Y98" s="13" t="s">
        <v>823</v>
      </c>
      <c r="Z98" s="13">
        <v>63</v>
      </c>
      <c r="AF98" s="13">
        <f t="shared" si="6"/>
        <v>63</v>
      </c>
      <c r="AG98" s="54">
        <v>20</v>
      </c>
      <c r="AH98" s="57">
        <f t="shared" si="7"/>
        <v>1260</v>
      </c>
      <c r="AI98" s="13">
        <v>1</v>
      </c>
      <c r="AJ98" s="13" t="s">
        <v>706</v>
      </c>
      <c r="AK98" s="13">
        <v>8</v>
      </c>
      <c r="AM98" s="13" t="s">
        <v>823</v>
      </c>
    </row>
    <row r="99" spans="1:40" ht="15" customHeight="1" x14ac:dyDescent="0.25">
      <c r="A99" s="13" t="s">
        <v>925</v>
      </c>
      <c r="B99" s="13" t="s">
        <v>930</v>
      </c>
      <c r="C99" s="13">
        <v>2022</v>
      </c>
      <c r="D99" s="13">
        <v>250</v>
      </c>
      <c r="E99" s="13" t="s">
        <v>276</v>
      </c>
      <c r="F99" t="s">
        <v>908</v>
      </c>
      <c r="G99" t="s">
        <v>895</v>
      </c>
      <c r="H99" t="s">
        <v>909</v>
      </c>
      <c r="I99">
        <v>56.913800000000002</v>
      </c>
      <c r="J99">
        <v>-111.44052000000001</v>
      </c>
      <c r="K99" s="13" t="s">
        <v>564</v>
      </c>
      <c r="M99" s="53">
        <v>44749</v>
      </c>
      <c r="N99" s="55" t="s">
        <v>284</v>
      </c>
      <c r="O99" s="13" t="s">
        <v>842</v>
      </c>
      <c r="P99" s="13">
        <v>100</v>
      </c>
      <c r="Q99" s="13" t="s">
        <v>91</v>
      </c>
      <c r="R99" s="13" t="s">
        <v>13</v>
      </c>
      <c r="S99" s="13" t="s">
        <v>748</v>
      </c>
      <c r="X99" s="13">
        <v>84195</v>
      </c>
      <c r="Y99" s="13" t="s">
        <v>377</v>
      </c>
      <c r="Z99" s="13">
        <v>22</v>
      </c>
      <c r="AF99" s="13">
        <f t="shared" si="6"/>
        <v>22</v>
      </c>
      <c r="AG99" s="54">
        <v>20</v>
      </c>
      <c r="AH99" s="57">
        <f t="shared" si="7"/>
        <v>440</v>
      </c>
      <c r="AI99" s="13">
        <v>1</v>
      </c>
      <c r="AJ99" s="13" t="s">
        <v>704</v>
      </c>
      <c r="AK99" s="13">
        <v>8</v>
      </c>
      <c r="AM99" s="13" t="s">
        <v>377</v>
      </c>
    </row>
    <row r="100" spans="1:40" ht="15" customHeight="1" x14ac:dyDescent="0.25">
      <c r="A100" s="13" t="s">
        <v>925</v>
      </c>
      <c r="B100" s="13" t="s">
        <v>930</v>
      </c>
      <c r="C100" s="13">
        <v>2022</v>
      </c>
      <c r="D100" s="13">
        <v>250</v>
      </c>
      <c r="E100" s="13" t="s">
        <v>276</v>
      </c>
      <c r="F100" t="s">
        <v>908</v>
      </c>
      <c r="G100" t="s">
        <v>895</v>
      </c>
      <c r="H100" t="s">
        <v>909</v>
      </c>
      <c r="I100">
        <v>56.913800000000002</v>
      </c>
      <c r="J100">
        <v>-111.44052000000001</v>
      </c>
      <c r="K100" s="13" t="s">
        <v>564</v>
      </c>
      <c r="M100" s="53">
        <v>44749</v>
      </c>
      <c r="N100" s="13" t="s">
        <v>284</v>
      </c>
      <c r="O100" s="13">
        <v>5</v>
      </c>
      <c r="P100" s="13">
        <v>100</v>
      </c>
      <c r="Q100" s="13" t="s">
        <v>30</v>
      </c>
      <c r="R100" s="13" t="s">
        <v>13</v>
      </c>
      <c r="S100" s="13" t="s">
        <v>587</v>
      </c>
      <c r="T100" s="13" t="s">
        <v>587</v>
      </c>
      <c r="U100" s="13" t="s">
        <v>642</v>
      </c>
      <c r="X100" s="13">
        <v>99245</v>
      </c>
      <c r="Y100" s="13" t="s">
        <v>405</v>
      </c>
      <c r="Z100" s="13">
        <v>1</v>
      </c>
      <c r="AF100" s="13">
        <f t="shared" si="6"/>
        <v>1</v>
      </c>
      <c r="AG100" s="54">
        <f t="shared" ref="AG100:AG131" si="8">P100/O100</f>
        <v>20</v>
      </c>
      <c r="AH100" s="57">
        <f t="shared" si="7"/>
        <v>20</v>
      </c>
      <c r="AI100" s="13">
        <v>1</v>
      </c>
      <c r="AJ100" s="13" t="s">
        <v>704</v>
      </c>
      <c r="AK100" s="13">
        <v>5</v>
      </c>
      <c r="AM100" s="13" t="s">
        <v>405</v>
      </c>
    </row>
    <row r="101" spans="1:40" ht="15" customHeight="1" x14ac:dyDescent="0.25">
      <c r="A101" s="13" t="s">
        <v>925</v>
      </c>
      <c r="B101" s="13" t="s">
        <v>930</v>
      </c>
      <c r="C101" s="13">
        <v>2022</v>
      </c>
      <c r="D101" s="13">
        <v>250</v>
      </c>
      <c r="E101" s="13" t="s">
        <v>276</v>
      </c>
      <c r="F101" t="s">
        <v>908</v>
      </c>
      <c r="G101" t="s">
        <v>895</v>
      </c>
      <c r="H101" t="s">
        <v>909</v>
      </c>
      <c r="I101">
        <v>56.913800000000002</v>
      </c>
      <c r="J101">
        <v>-111.44052000000001</v>
      </c>
      <c r="K101" s="13" t="s">
        <v>564</v>
      </c>
      <c r="M101" s="53">
        <v>44749</v>
      </c>
      <c r="N101" s="13" t="s">
        <v>284</v>
      </c>
      <c r="O101" s="13">
        <v>5</v>
      </c>
      <c r="P101" s="13">
        <v>100</v>
      </c>
      <c r="Q101" s="13" t="s">
        <v>19</v>
      </c>
      <c r="R101" s="13" t="s">
        <v>13</v>
      </c>
      <c r="S101" s="13" t="s">
        <v>583</v>
      </c>
      <c r="T101" s="13" t="s">
        <v>596</v>
      </c>
      <c r="U101" s="13" t="s">
        <v>644</v>
      </c>
      <c r="X101" s="13">
        <v>111858</v>
      </c>
      <c r="Y101" s="13" t="s">
        <v>407</v>
      </c>
      <c r="AB101" s="13">
        <v>1</v>
      </c>
      <c r="AF101" s="13">
        <f t="shared" si="6"/>
        <v>1</v>
      </c>
      <c r="AG101" s="54">
        <f t="shared" si="8"/>
        <v>20</v>
      </c>
      <c r="AH101" s="57">
        <f t="shared" si="7"/>
        <v>20</v>
      </c>
      <c r="AI101" s="13">
        <v>1</v>
      </c>
      <c r="AJ101" s="13" t="s">
        <v>705</v>
      </c>
      <c r="AK101" s="13">
        <v>5</v>
      </c>
      <c r="AM101" s="13" t="s">
        <v>407</v>
      </c>
    </row>
    <row r="102" spans="1:40" ht="15" customHeight="1" x14ac:dyDescent="0.25">
      <c r="A102" s="13" t="s">
        <v>925</v>
      </c>
      <c r="B102" s="13" t="s">
        <v>930</v>
      </c>
      <c r="C102" s="13">
        <v>2022</v>
      </c>
      <c r="D102" s="13">
        <v>250</v>
      </c>
      <c r="E102" s="13" t="s">
        <v>276</v>
      </c>
      <c r="F102" t="s">
        <v>908</v>
      </c>
      <c r="G102" t="s">
        <v>895</v>
      </c>
      <c r="H102" t="s">
        <v>909</v>
      </c>
      <c r="I102">
        <v>56.913800000000002</v>
      </c>
      <c r="J102">
        <v>-111.44052000000001</v>
      </c>
      <c r="K102" s="13" t="s">
        <v>564</v>
      </c>
      <c r="M102" s="53">
        <v>44749</v>
      </c>
      <c r="N102" s="13" t="s">
        <v>284</v>
      </c>
      <c r="O102" s="13">
        <v>5</v>
      </c>
      <c r="P102" s="13">
        <v>100</v>
      </c>
      <c r="Q102" s="13" t="s">
        <v>16</v>
      </c>
      <c r="R102" s="13" t="s">
        <v>13</v>
      </c>
      <c r="S102" s="13" t="s">
        <v>583</v>
      </c>
      <c r="T102" s="13" t="s">
        <v>593</v>
      </c>
      <c r="U102" s="13" t="s">
        <v>621</v>
      </c>
      <c r="V102" s="13" t="s">
        <v>667</v>
      </c>
      <c r="X102" s="13">
        <v>127338</v>
      </c>
      <c r="Y102" s="13" t="s">
        <v>339</v>
      </c>
      <c r="AB102" s="13">
        <v>4</v>
      </c>
      <c r="AF102" s="13">
        <f t="shared" si="6"/>
        <v>4</v>
      </c>
      <c r="AG102" s="54">
        <f t="shared" si="8"/>
        <v>20</v>
      </c>
      <c r="AH102" s="57">
        <f t="shared" si="7"/>
        <v>80</v>
      </c>
      <c r="AI102" s="13">
        <v>1</v>
      </c>
      <c r="AJ102" s="13" t="s">
        <v>703</v>
      </c>
      <c r="AK102" s="13">
        <v>6</v>
      </c>
      <c r="AL102" s="13" t="s">
        <v>765</v>
      </c>
      <c r="AM102" s="13" t="s">
        <v>339</v>
      </c>
    </row>
    <row r="103" spans="1:40" ht="15" customHeight="1" x14ac:dyDescent="0.25">
      <c r="A103" s="13" t="s">
        <v>925</v>
      </c>
      <c r="B103" s="13" t="s">
        <v>930</v>
      </c>
      <c r="C103" s="13">
        <v>2022</v>
      </c>
      <c r="D103" s="13">
        <v>250</v>
      </c>
      <c r="E103" s="13" t="s">
        <v>276</v>
      </c>
      <c r="F103" t="s">
        <v>908</v>
      </c>
      <c r="G103" t="s">
        <v>895</v>
      </c>
      <c r="H103" t="s">
        <v>909</v>
      </c>
      <c r="I103">
        <v>56.913800000000002</v>
      </c>
      <c r="J103">
        <v>-111.44052000000001</v>
      </c>
      <c r="K103" s="13" t="s">
        <v>564</v>
      </c>
      <c r="M103" s="53">
        <v>44749</v>
      </c>
      <c r="N103" s="13" t="s">
        <v>284</v>
      </c>
      <c r="O103" s="13">
        <v>5</v>
      </c>
      <c r="P103" s="13">
        <v>100</v>
      </c>
      <c r="Q103" s="13" t="s">
        <v>16</v>
      </c>
      <c r="R103" s="13" t="s">
        <v>13</v>
      </c>
      <c r="S103" s="13" t="s">
        <v>583</v>
      </c>
      <c r="T103" s="13" t="s">
        <v>593</v>
      </c>
      <c r="U103" s="13" t="s">
        <v>621</v>
      </c>
      <c r="X103" s="13">
        <v>127076</v>
      </c>
      <c r="Y103" s="13" t="s">
        <v>342</v>
      </c>
      <c r="AD103" s="13">
        <v>2</v>
      </c>
      <c r="AF103" s="13">
        <f t="shared" si="6"/>
        <v>2</v>
      </c>
      <c r="AG103" s="54">
        <f t="shared" si="8"/>
        <v>20</v>
      </c>
      <c r="AH103" s="57">
        <f t="shared" si="7"/>
        <v>40</v>
      </c>
      <c r="AJ103" s="13" t="s">
        <v>703</v>
      </c>
      <c r="AK103" s="13">
        <v>6</v>
      </c>
      <c r="AM103" s="13" t="s">
        <v>342</v>
      </c>
    </row>
    <row r="104" spans="1:40" ht="15" customHeight="1" x14ac:dyDescent="0.25">
      <c r="A104" s="13" t="s">
        <v>925</v>
      </c>
      <c r="B104" s="13" t="s">
        <v>930</v>
      </c>
      <c r="C104" s="13">
        <v>2022</v>
      </c>
      <c r="D104" s="13">
        <v>250</v>
      </c>
      <c r="E104" s="13" t="s">
        <v>276</v>
      </c>
      <c r="F104" t="s">
        <v>908</v>
      </c>
      <c r="G104" t="s">
        <v>895</v>
      </c>
      <c r="H104" t="s">
        <v>909</v>
      </c>
      <c r="I104">
        <v>56.913800000000002</v>
      </c>
      <c r="J104">
        <v>-111.44052000000001</v>
      </c>
      <c r="K104" s="13" t="s">
        <v>564</v>
      </c>
      <c r="M104" s="53">
        <v>44749</v>
      </c>
      <c r="N104" s="13" t="s">
        <v>284</v>
      </c>
      <c r="O104" s="13">
        <v>5</v>
      </c>
      <c r="P104" s="13">
        <v>100</v>
      </c>
      <c r="Q104" s="13" t="s">
        <v>16</v>
      </c>
      <c r="R104" s="13" t="s">
        <v>13</v>
      </c>
      <c r="S104" s="13" t="s">
        <v>583</v>
      </c>
      <c r="T104" s="13" t="s">
        <v>593</v>
      </c>
      <c r="U104" s="13" t="s">
        <v>615</v>
      </c>
      <c r="V104" s="13" t="s">
        <v>665</v>
      </c>
      <c r="W104" s="13" t="s">
        <v>686</v>
      </c>
      <c r="X104" s="13">
        <v>129254</v>
      </c>
      <c r="Y104" s="13" t="s">
        <v>326</v>
      </c>
      <c r="AB104" s="13">
        <v>1</v>
      </c>
      <c r="AF104" s="13">
        <f t="shared" si="6"/>
        <v>1</v>
      </c>
      <c r="AG104" s="54">
        <f t="shared" si="8"/>
        <v>20</v>
      </c>
      <c r="AH104" s="57">
        <f t="shared" si="7"/>
        <v>20</v>
      </c>
      <c r="AI104" s="13">
        <v>1</v>
      </c>
      <c r="AJ104" s="13" t="s">
        <v>704</v>
      </c>
      <c r="AK104" s="13">
        <v>10</v>
      </c>
      <c r="AM104" s="13" t="s">
        <v>326</v>
      </c>
    </row>
    <row r="105" spans="1:40" ht="15" customHeight="1" x14ac:dyDescent="0.25">
      <c r="A105" s="13" t="s">
        <v>925</v>
      </c>
      <c r="B105" s="13" t="s">
        <v>930</v>
      </c>
      <c r="C105" s="13">
        <v>2022</v>
      </c>
      <c r="D105" s="13">
        <v>250</v>
      </c>
      <c r="E105" s="13" t="s">
        <v>276</v>
      </c>
      <c r="F105" t="s">
        <v>908</v>
      </c>
      <c r="G105" t="s">
        <v>895</v>
      </c>
      <c r="H105" t="s">
        <v>909</v>
      </c>
      <c r="I105">
        <v>56.913800000000002</v>
      </c>
      <c r="J105">
        <v>-111.44052000000001</v>
      </c>
      <c r="K105" s="13" t="s">
        <v>564</v>
      </c>
      <c r="M105" s="53">
        <v>44749</v>
      </c>
      <c r="N105" s="13" t="s">
        <v>284</v>
      </c>
      <c r="O105" s="13">
        <v>5</v>
      </c>
      <c r="P105" s="13">
        <v>100</v>
      </c>
      <c r="Q105" s="13" t="s">
        <v>16</v>
      </c>
      <c r="R105" s="13" t="s">
        <v>13</v>
      </c>
      <c r="S105" s="13" t="s">
        <v>583</v>
      </c>
      <c r="T105" s="13" t="s">
        <v>593</v>
      </c>
      <c r="U105" s="13" t="s">
        <v>615</v>
      </c>
      <c r="V105" s="13" t="s">
        <v>665</v>
      </c>
      <c r="W105" s="13" t="s">
        <v>686</v>
      </c>
      <c r="X105" s="13">
        <v>129428</v>
      </c>
      <c r="Y105" s="13" t="s">
        <v>315</v>
      </c>
      <c r="AB105" s="13">
        <v>4</v>
      </c>
      <c r="AF105" s="13">
        <f t="shared" si="6"/>
        <v>4</v>
      </c>
      <c r="AG105" s="54">
        <f t="shared" si="8"/>
        <v>20</v>
      </c>
      <c r="AH105" s="57">
        <f t="shared" si="7"/>
        <v>80</v>
      </c>
      <c r="AI105" s="13">
        <v>1</v>
      </c>
      <c r="AJ105" s="13" t="s">
        <v>704</v>
      </c>
      <c r="AK105" s="13">
        <v>8</v>
      </c>
      <c r="AM105" s="13" t="s">
        <v>315</v>
      </c>
    </row>
    <row r="106" spans="1:40" ht="15" customHeight="1" x14ac:dyDescent="0.25">
      <c r="A106" s="13" t="s">
        <v>925</v>
      </c>
      <c r="B106" s="13" t="s">
        <v>930</v>
      </c>
      <c r="C106" s="13">
        <v>2022</v>
      </c>
      <c r="D106" s="13">
        <v>250</v>
      </c>
      <c r="E106" s="13" t="s">
        <v>276</v>
      </c>
      <c r="F106" t="s">
        <v>908</v>
      </c>
      <c r="G106" t="s">
        <v>895</v>
      </c>
      <c r="H106" t="s">
        <v>909</v>
      </c>
      <c r="I106">
        <v>56.913800000000002</v>
      </c>
      <c r="J106">
        <v>-111.44052000000001</v>
      </c>
      <c r="K106" s="13" t="s">
        <v>564</v>
      </c>
      <c r="M106" s="53">
        <v>44749</v>
      </c>
      <c r="N106" s="13" t="s">
        <v>284</v>
      </c>
      <c r="O106" s="13">
        <v>5</v>
      </c>
      <c r="P106" s="13">
        <v>100</v>
      </c>
      <c r="Q106" s="13" t="s">
        <v>16</v>
      </c>
      <c r="R106" s="13" t="s">
        <v>13</v>
      </c>
      <c r="S106" s="13" t="s">
        <v>583</v>
      </c>
      <c r="T106" s="13" t="s">
        <v>593</v>
      </c>
      <c r="U106" s="13" t="s">
        <v>615</v>
      </c>
      <c r="V106" s="13" t="s">
        <v>665</v>
      </c>
      <c r="W106" s="13" t="s">
        <v>686</v>
      </c>
      <c r="X106" s="13">
        <v>129470</v>
      </c>
      <c r="Y106" s="13" t="s">
        <v>364</v>
      </c>
      <c r="AB106" s="13">
        <v>6</v>
      </c>
      <c r="AF106" s="13">
        <f t="shared" si="6"/>
        <v>6</v>
      </c>
      <c r="AG106" s="54">
        <f t="shared" si="8"/>
        <v>20</v>
      </c>
      <c r="AH106" s="57">
        <f t="shared" si="7"/>
        <v>120</v>
      </c>
      <c r="AI106" s="13">
        <v>1</v>
      </c>
      <c r="AJ106" s="13" t="s">
        <v>704</v>
      </c>
      <c r="AK106" s="13">
        <v>10</v>
      </c>
      <c r="AM106" s="13" t="s">
        <v>364</v>
      </c>
    </row>
    <row r="107" spans="1:40" ht="15" customHeight="1" x14ac:dyDescent="0.25">
      <c r="A107" s="13" t="s">
        <v>925</v>
      </c>
      <c r="B107" s="13" t="s">
        <v>930</v>
      </c>
      <c r="C107" s="13">
        <v>2022</v>
      </c>
      <c r="D107" s="13">
        <v>250</v>
      </c>
      <c r="E107" s="13" t="s">
        <v>276</v>
      </c>
      <c r="F107" t="s">
        <v>908</v>
      </c>
      <c r="G107" t="s">
        <v>895</v>
      </c>
      <c r="H107" t="s">
        <v>909</v>
      </c>
      <c r="I107">
        <v>56.913800000000002</v>
      </c>
      <c r="J107">
        <v>-111.44052000000001</v>
      </c>
      <c r="K107" s="13" t="s">
        <v>564</v>
      </c>
      <c r="M107" s="53">
        <v>44749</v>
      </c>
      <c r="N107" s="13" t="s">
        <v>284</v>
      </c>
      <c r="O107" s="13">
        <v>5</v>
      </c>
      <c r="P107" s="13">
        <v>100</v>
      </c>
      <c r="Q107" s="13" t="s">
        <v>16</v>
      </c>
      <c r="R107" s="13" t="s">
        <v>13</v>
      </c>
      <c r="S107" s="13" t="s">
        <v>583</v>
      </c>
      <c r="T107" s="13" t="s">
        <v>593</v>
      </c>
      <c r="U107" s="13" t="s">
        <v>615</v>
      </c>
      <c r="V107" s="13" t="s">
        <v>665</v>
      </c>
      <c r="W107" s="13" t="s">
        <v>686</v>
      </c>
      <c r="X107" s="13">
        <v>129483</v>
      </c>
      <c r="Y107" s="13" t="s">
        <v>325</v>
      </c>
      <c r="AB107" s="13">
        <v>1</v>
      </c>
      <c r="AF107" s="13">
        <f t="shared" si="6"/>
        <v>1</v>
      </c>
      <c r="AG107" s="54">
        <f t="shared" si="8"/>
        <v>20</v>
      </c>
      <c r="AH107" s="57">
        <f t="shared" si="7"/>
        <v>20</v>
      </c>
      <c r="AI107" s="13">
        <v>1</v>
      </c>
      <c r="AJ107" s="13" t="s">
        <v>704</v>
      </c>
      <c r="AK107" s="13">
        <v>10</v>
      </c>
      <c r="AM107" s="13" t="s">
        <v>325</v>
      </c>
    </row>
    <row r="108" spans="1:40" ht="15" customHeight="1" x14ac:dyDescent="0.25">
      <c r="A108" s="13" t="s">
        <v>925</v>
      </c>
      <c r="B108" s="13" t="s">
        <v>930</v>
      </c>
      <c r="C108" s="13">
        <v>2022</v>
      </c>
      <c r="D108" s="13">
        <v>250</v>
      </c>
      <c r="E108" s="13" t="s">
        <v>276</v>
      </c>
      <c r="F108" t="s">
        <v>908</v>
      </c>
      <c r="G108" t="s">
        <v>895</v>
      </c>
      <c r="H108" t="s">
        <v>909</v>
      </c>
      <c r="I108">
        <v>56.913800000000002</v>
      </c>
      <c r="J108">
        <v>-111.44052000000001</v>
      </c>
      <c r="K108" s="13" t="s">
        <v>564</v>
      </c>
      <c r="M108" s="53">
        <v>44749</v>
      </c>
      <c r="N108" s="13" t="s">
        <v>284</v>
      </c>
      <c r="O108" s="13">
        <v>5</v>
      </c>
      <c r="P108" s="13">
        <v>100</v>
      </c>
      <c r="Q108" s="13" t="s">
        <v>16</v>
      </c>
      <c r="R108" s="13" t="s">
        <v>13</v>
      </c>
      <c r="S108" s="13" t="s">
        <v>583</v>
      </c>
      <c r="T108" s="13" t="s">
        <v>593</v>
      </c>
      <c r="U108" s="13" t="s">
        <v>615</v>
      </c>
      <c r="V108" s="13" t="s">
        <v>665</v>
      </c>
      <c r="W108" s="13" t="s">
        <v>686</v>
      </c>
      <c r="X108" s="13">
        <v>129535</v>
      </c>
      <c r="Y108" s="13" t="s">
        <v>313</v>
      </c>
      <c r="AB108" s="13">
        <v>1</v>
      </c>
      <c r="AF108" s="13">
        <f t="shared" si="6"/>
        <v>1</v>
      </c>
      <c r="AG108" s="54">
        <f t="shared" si="8"/>
        <v>20</v>
      </c>
      <c r="AH108" s="57">
        <f t="shared" si="7"/>
        <v>20</v>
      </c>
      <c r="AI108" s="13">
        <v>1</v>
      </c>
      <c r="AJ108" s="13" t="s">
        <v>704</v>
      </c>
      <c r="AK108" s="13">
        <v>6</v>
      </c>
      <c r="AM108" s="13" t="s">
        <v>313</v>
      </c>
    </row>
    <row r="109" spans="1:40" ht="15" customHeight="1" x14ac:dyDescent="0.25">
      <c r="A109" s="13" t="s">
        <v>925</v>
      </c>
      <c r="B109" s="13" t="s">
        <v>930</v>
      </c>
      <c r="C109" s="13">
        <v>2022</v>
      </c>
      <c r="D109" s="13">
        <v>250</v>
      </c>
      <c r="E109" s="13" t="s">
        <v>276</v>
      </c>
      <c r="F109" t="s">
        <v>908</v>
      </c>
      <c r="G109" t="s">
        <v>895</v>
      </c>
      <c r="H109" t="s">
        <v>909</v>
      </c>
      <c r="I109">
        <v>56.913800000000002</v>
      </c>
      <c r="J109">
        <v>-111.44052000000001</v>
      </c>
      <c r="K109" s="13" t="s">
        <v>564</v>
      </c>
      <c r="M109" s="53">
        <v>44749</v>
      </c>
      <c r="N109" s="13" t="s">
        <v>284</v>
      </c>
      <c r="O109" s="13">
        <v>5</v>
      </c>
      <c r="P109" s="13">
        <v>100</v>
      </c>
      <c r="Q109" s="13" t="s">
        <v>16</v>
      </c>
      <c r="R109" s="13" t="s">
        <v>13</v>
      </c>
      <c r="S109" s="13" t="s">
        <v>583</v>
      </c>
      <c r="T109" s="13" t="s">
        <v>593</v>
      </c>
      <c r="U109" s="13" t="s">
        <v>615</v>
      </c>
      <c r="V109" s="13" t="s">
        <v>665</v>
      </c>
      <c r="W109" s="13" t="s">
        <v>686</v>
      </c>
      <c r="X109" s="13">
        <v>129637</v>
      </c>
      <c r="Y109" s="13" t="s">
        <v>410</v>
      </c>
      <c r="AB109" s="13">
        <v>1</v>
      </c>
      <c r="AF109" s="13">
        <f t="shared" si="6"/>
        <v>1</v>
      </c>
      <c r="AG109" s="54">
        <f t="shared" si="8"/>
        <v>20</v>
      </c>
      <c r="AH109" s="57">
        <f t="shared" si="7"/>
        <v>20</v>
      </c>
      <c r="AI109" s="13">
        <v>1</v>
      </c>
      <c r="AJ109" s="13" t="s">
        <v>707</v>
      </c>
      <c r="AK109" s="13">
        <v>7</v>
      </c>
      <c r="AM109" s="13" t="s">
        <v>410</v>
      </c>
    </row>
    <row r="110" spans="1:40" ht="15" customHeight="1" x14ac:dyDescent="0.25">
      <c r="A110" s="13" t="s">
        <v>925</v>
      </c>
      <c r="B110" s="13" t="s">
        <v>930</v>
      </c>
      <c r="C110" s="13">
        <v>2022</v>
      </c>
      <c r="D110" s="13">
        <v>250</v>
      </c>
      <c r="E110" s="13" t="s">
        <v>276</v>
      </c>
      <c r="F110" t="s">
        <v>908</v>
      </c>
      <c r="G110" t="s">
        <v>895</v>
      </c>
      <c r="H110" t="s">
        <v>909</v>
      </c>
      <c r="I110">
        <v>56.913800000000002</v>
      </c>
      <c r="J110">
        <v>-111.44052000000001</v>
      </c>
      <c r="K110" s="13" t="s">
        <v>564</v>
      </c>
      <c r="M110" s="53">
        <v>44749</v>
      </c>
      <c r="N110" s="13" t="s">
        <v>284</v>
      </c>
      <c r="O110" s="13">
        <v>5</v>
      </c>
      <c r="P110" s="13">
        <v>100</v>
      </c>
      <c r="Q110" s="13" t="s">
        <v>16</v>
      </c>
      <c r="R110" s="13" t="s">
        <v>13</v>
      </c>
      <c r="S110" s="13" t="s">
        <v>583</v>
      </c>
      <c r="T110" s="13" t="s">
        <v>593</v>
      </c>
      <c r="U110" s="13" t="s">
        <v>615</v>
      </c>
      <c r="V110" s="13" t="s">
        <v>665</v>
      </c>
      <c r="W110" s="13" t="s">
        <v>686</v>
      </c>
      <c r="X110" s="13">
        <v>129657</v>
      </c>
      <c r="Y110" s="13" t="s">
        <v>314</v>
      </c>
      <c r="AB110" s="13">
        <v>2</v>
      </c>
      <c r="AF110" s="13">
        <f t="shared" si="6"/>
        <v>2</v>
      </c>
      <c r="AG110" s="54">
        <f t="shared" si="8"/>
        <v>20</v>
      </c>
      <c r="AH110" s="57">
        <f t="shared" si="7"/>
        <v>40</v>
      </c>
      <c r="AI110" s="13">
        <v>1</v>
      </c>
      <c r="AJ110" s="13" t="s">
        <v>705</v>
      </c>
      <c r="AK110" s="13">
        <v>6</v>
      </c>
      <c r="AM110" s="13" t="s">
        <v>314</v>
      </c>
    </row>
    <row r="111" spans="1:40" ht="15" customHeight="1" x14ac:dyDescent="0.25">
      <c r="A111" s="13" t="s">
        <v>925</v>
      </c>
      <c r="B111" s="13" t="s">
        <v>930</v>
      </c>
      <c r="C111" s="13">
        <v>2022</v>
      </c>
      <c r="D111" s="13">
        <v>250</v>
      </c>
      <c r="E111" s="13" t="s">
        <v>276</v>
      </c>
      <c r="F111" t="s">
        <v>908</v>
      </c>
      <c r="G111" t="s">
        <v>895</v>
      </c>
      <c r="H111" t="s">
        <v>909</v>
      </c>
      <c r="I111">
        <v>56.913800000000002</v>
      </c>
      <c r="J111">
        <v>-111.44052000000001</v>
      </c>
      <c r="K111" s="13" t="s">
        <v>564</v>
      </c>
      <c r="M111" s="53">
        <v>44749</v>
      </c>
      <c r="N111" s="13" t="s">
        <v>284</v>
      </c>
      <c r="O111" s="13">
        <v>5</v>
      </c>
      <c r="P111" s="13">
        <v>100</v>
      </c>
      <c r="Q111" s="13" t="s">
        <v>16</v>
      </c>
      <c r="R111" s="13" t="s">
        <v>13</v>
      </c>
      <c r="S111" s="13" t="s">
        <v>583</v>
      </c>
      <c r="T111" s="13" t="s">
        <v>593</v>
      </c>
      <c r="U111" s="13" t="s">
        <v>615</v>
      </c>
      <c r="V111" s="13" t="s">
        <v>665</v>
      </c>
      <c r="W111" s="13" t="s">
        <v>687</v>
      </c>
      <c r="X111" s="13" t="s">
        <v>702</v>
      </c>
      <c r="Y111" s="13" t="s">
        <v>311</v>
      </c>
      <c r="AB111" s="13">
        <v>8</v>
      </c>
      <c r="AF111" s="13">
        <f t="shared" si="6"/>
        <v>8</v>
      </c>
      <c r="AG111" s="54">
        <f t="shared" si="8"/>
        <v>20</v>
      </c>
      <c r="AH111" s="57">
        <f t="shared" si="7"/>
        <v>160</v>
      </c>
      <c r="AI111" s="13">
        <v>1</v>
      </c>
      <c r="AJ111" s="13" t="s">
        <v>704</v>
      </c>
      <c r="AK111" s="13">
        <v>6</v>
      </c>
      <c r="AM111" s="13" t="s">
        <v>311</v>
      </c>
      <c r="AN111" s="13" t="s">
        <v>714</v>
      </c>
    </row>
    <row r="112" spans="1:40" ht="15" customHeight="1" x14ac:dyDescent="0.25">
      <c r="A112" s="13" t="s">
        <v>925</v>
      </c>
      <c r="B112" s="13" t="s">
        <v>930</v>
      </c>
      <c r="C112" s="13">
        <v>2022</v>
      </c>
      <c r="D112" s="13">
        <v>250</v>
      </c>
      <c r="E112" s="13" t="s">
        <v>276</v>
      </c>
      <c r="F112" t="s">
        <v>908</v>
      </c>
      <c r="G112" t="s">
        <v>895</v>
      </c>
      <c r="H112" t="s">
        <v>909</v>
      </c>
      <c r="I112">
        <v>56.913800000000002</v>
      </c>
      <c r="J112">
        <v>-111.44052000000001</v>
      </c>
      <c r="K112" s="13" t="s">
        <v>564</v>
      </c>
      <c r="M112" s="53">
        <v>44749</v>
      </c>
      <c r="N112" s="13" t="s">
        <v>284</v>
      </c>
      <c r="O112" s="13">
        <v>5</v>
      </c>
      <c r="P112" s="13">
        <v>100</v>
      </c>
      <c r="Q112" s="13" t="s">
        <v>16</v>
      </c>
      <c r="R112" s="13" t="s">
        <v>13</v>
      </c>
      <c r="S112" s="13" t="s">
        <v>583</v>
      </c>
      <c r="T112" s="13" t="s">
        <v>593</v>
      </c>
      <c r="U112" s="13" t="s">
        <v>615</v>
      </c>
      <c r="V112" s="13" t="s">
        <v>665</v>
      </c>
      <c r="W112" s="13" t="s">
        <v>687</v>
      </c>
      <c r="X112" s="13">
        <v>129935</v>
      </c>
      <c r="Y112" s="13" t="s">
        <v>310</v>
      </c>
      <c r="AB112" s="13">
        <v>7</v>
      </c>
      <c r="AF112" s="13">
        <f t="shared" si="6"/>
        <v>7</v>
      </c>
      <c r="AG112" s="54">
        <f t="shared" si="8"/>
        <v>20</v>
      </c>
      <c r="AH112" s="57">
        <f t="shared" si="7"/>
        <v>140</v>
      </c>
      <c r="AI112" s="13">
        <v>1</v>
      </c>
      <c r="AJ112" s="13" t="s">
        <v>704</v>
      </c>
      <c r="AK112" s="13">
        <v>6</v>
      </c>
      <c r="AM112" s="13" t="s">
        <v>310</v>
      </c>
    </row>
    <row r="113" spans="1:40" ht="15" customHeight="1" x14ac:dyDescent="0.25">
      <c r="A113" s="13" t="s">
        <v>925</v>
      </c>
      <c r="B113" s="13" t="s">
        <v>930</v>
      </c>
      <c r="C113" s="13">
        <v>2022</v>
      </c>
      <c r="D113" s="13">
        <v>250</v>
      </c>
      <c r="E113" s="13" t="s">
        <v>276</v>
      </c>
      <c r="F113" t="s">
        <v>908</v>
      </c>
      <c r="G113" t="s">
        <v>895</v>
      </c>
      <c r="H113" t="s">
        <v>909</v>
      </c>
      <c r="I113">
        <v>56.913800000000002</v>
      </c>
      <c r="J113">
        <v>-111.44052000000001</v>
      </c>
      <c r="K113" s="13" t="s">
        <v>564</v>
      </c>
      <c r="M113" s="53">
        <v>44749</v>
      </c>
      <c r="N113" s="13" t="s">
        <v>284</v>
      </c>
      <c r="O113" s="13">
        <v>5</v>
      </c>
      <c r="P113" s="13">
        <v>100</v>
      </c>
      <c r="Q113" s="13" t="s">
        <v>16</v>
      </c>
      <c r="R113" s="13" t="s">
        <v>13</v>
      </c>
      <c r="S113" s="13" t="s">
        <v>583</v>
      </c>
      <c r="T113" s="13" t="s">
        <v>593</v>
      </c>
      <c r="U113" s="13" t="s">
        <v>615</v>
      </c>
      <c r="V113" s="13" t="s">
        <v>661</v>
      </c>
      <c r="X113" s="13" t="s">
        <v>702</v>
      </c>
      <c r="Y113" s="13" t="s">
        <v>319</v>
      </c>
      <c r="AB113" s="13">
        <v>1</v>
      </c>
      <c r="AF113" s="13">
        <f t="shared" si="6"/>
        <v>1</v>
      </c>
      <c r="AG113" s="54">
        <f t="shared" si="8"/>
        <v>20</v>
      </c>
      <c r="AH113" s="57">
        <f t="shared" si="7"/>
        <v>20</v>
      </c>
      <c r="AI113" s="13">
        <v>1</v>
      </c>
      <c r="AJ113" s="13" t="s">
        <v>704</v>
      </c>
      <c r="AK113" s="13">
        <v>6</v>
      </c>
      <c r="AM113" s="13" t="s">
        <v>319</v>
      </c>
      <c r="AN113" s="13" t="s">
        <v>714</v>
      </c>
    </row>
    <row r="114" spans="1:40" ht="15" customHeight="1" x14ac:dyDescent="0.25">
      <c r="A114" s="13" t="s">
        <v>925</v>
      </c>
      <c r="B114" s="13" t="s">
        <v>930</v>
      </c>
      <c r="C114" s="13">
        <v>2022</v>
      </c>
      <c r="D114" s="13">
        <v>250</v>
      </c>
      <c r="E114" s="13" t="s">
        <v>276</v>
      </c>
      <c r="F114" t="s">
        <v>908</v>
      </c>
      <c r="G114" t="s">
        <v>895</v>
      </c>
      <c r="H114" t="s">
        <v>909</v>
      </c>
      <c r="I114">
        <v>56.913800000000002</v>
      </c>
      <c r="J114">
        <v>-111.44052000000001</v>
      </c>
      <c r="K114" s="13" t="s">
        <v>564</v>
      </c>
      <c r="M114" s="53">
        <v>44749</v>
      </c>
      <c r="N114" s="13" t="s">
        <v>284</v>
      </c>
      <c r="O114" s="13">
        <v>5</v>
      </c>
      <c r="P114" s="13">
        <v>100</v>
      </c>
      <c r="Q114" s="13" t="s">
        <v>16</v>
      </c>
      <c r="R114" s="13" t="s">
        <v>13</v>
      </c>
      <c r="S114" s="13" t="s">
        <v>583</v>
      </c>
      <c r="T114" s="13" t="s">
        <v>593</v>
      </c>
      <c r="U114" s="13" t="s">
        <v>615</v>
      </c>
      <c r="V114" s="13" t="s">
        <v>661</v>
      </c>
      <c r="X114" s="13">
        <v>128750</v>
      </c>
      <c r="Y114" s="13" t="s">
        <v>387</v>
      </c>
      <c r="AB114" s="13">
        <v>2</v>
      </c>
      <c r="AF114" s="13">
        <f t="shared" si="6"/>
        <v>2</v>
      </c>
      <c r="AG114" s="54">
        <f t="shared" si="8"/>
        <v>20</v>
      </c>
      <c r="AH114" s="57">
        <f t="shared" si="7"/>
        <v>40</v>
      </c>
      <c r="AI114" s="13">
        <v>1</v>
      </c>
      <c r="AJ114" s="13" t="s">
        <v>704</v>
      </c>
      <c r="AK114" s="13">
        <v>8</v>
      </c>
      <c r="AM114" s="13" t="s">
        <v>387</v>
      </c>
    </row>
    <row r="115" spans="1:40" ht="15" customHeight="1" x14ac:dyDescent="0.25">
      <c r="A115" s="13" t="s">
        <v>925</v>
      </c>
      <c r="B115" s="13" t="s">
        <v>930</v>
      </c>
      <c r="C115" s="13">
        <v>2022</v>
      </c>
      <c r="D115" s="13">
        <v>250</v>
      </c>
      <c r="E115" s="13" t="s">
        <v>276</v>
      </c>
      <c r="F115" t="s">
        <v>908</v>
      </c>
      <c r="G115" t="s">
        <v>895</v>
      </c>
      <c r="H115" t="s">
        <v>909</v>
      </c>
      <c r="I115">
        <v>56.913800000000002</v>
      </c>
      <c r="J115">
        <v>-111.44052000000001</v>
      </c>
      <c r="K115" s="13" t="s">
        <v>564</v>
      </c>
      <c r="M115" s="53">
        <v>44749</v>
      </c>
      <c r="N115" s="13" t="s">
        <v>284</v>
      </c>
      <c r="O115" s="13">
        <v>5</v>
      </c>
      <c r="P115" s="13">
        <v>100</v>
      </c>
      <c r="Q115" s="13" t="s">
        <v>16</v>
      </c>
      <c r="R115" s="13" t="s">
        <v>13</v>
      </c>
      <c r="S115" s="13" t="s">
        <v>583</v>
      </c>
      <c r="T115" s="13" t="s">
        <v>593</v>
      </c>
      <c r="U115" s="13" t="s">
        <v>615</v>
      </c>
      <c r="V115" s="13" t="s">
        <v>661</v>
      </c>
      <c r="X115" s="13">
        <v>129018</v>
      </c>
      <c r="Y115" s="13" t="s">
        <v>317</v>
      </c>
      <c r="AB115" s="13">
        <v>4</v>
      </c>
      <c r="AF115" s="13">
        <f t="shared" si="6"/>
        <v>4</v>
      </c>
      <c r="AG115" s="54">
        <f t="shared" si="8"/>
        <v>20</v>
      </c>
      <c r="AH115" s="57">
        <f t="shared" si="7"/>
        <v>80</v>
      </c>
      <c r="AI115" s="13">
        <v>1</v>
      </c>
      <c r="AJ115" s="13" t="s">
        <v>704</v>
      </c>
      <c r="AK115" s="13">
        <v>8</v>
      </c>
      <c r="AM115" s="13" t="s">
        <v>317</v>
      </c>
    </row>
    <row r="116" spans="1:40" ht="15" customHeight="1" x14ac:dyDescent="0.25">
      <c r="A116" s="13" t="s">
        <v>925</v>
      </c>
      <c r="B116" s="13" t="s">
        <v>930</v>
      </c>
      <c r="C116" s="13">
        <v>2022</v>
      </c>
      <c r="D116" s="13">
        <v>250</v>
      </c>
      <c r="E116" s="13" t="s">
        <v>276</v>
      </c>
      <c r="F116" t="s">
        <v>908</v>
      </c>
      <c r="G116" t="s">
        <v>895</v>
      </c>
      <c r="H116" t="s">
        <v>909</v>
      </c>
      <c r="I116">
        <v>56.913800000000002</v>
      </c>
      <c r="J116">
        <v>-111.44052000000001</v>
      </c>
      <c r="K116" s="13" t="s">
        <v>564</v>
      </c>
      <c r="M116" s="53">
        <v>44749</v>
      </c>
      <c r="N116" s="13" t="s">
        <v>284</v>
      </c>
      <c r="O116" s="13">
        <v>5</v>
      </c>
      <c r="P116" s="13">
        <v>100</v>
      </c>
      <c r="Q116" s="13" t="s">
        <v>16</v>
      </c>
      <c r="R116" s="13" t="s">
        <v>13</v>
      </c>
      <c r="S116" s="13" t="s">
        <v>583</v>
      </c>
      <c r="T116" s="13" t="s">
        <v>593</v>
      </c>
      <c r="U116" s="13" t="s">
        <v>615</v>
      </c>
      <c r="V116" s="13" t="s">
        <v>660</v>
      </c>
      <c r="W116" s="13" t="s">
        <v>684</v>
      </c>
      <c r="X116" s="13">
        <v>128173</v>
      </c>
      <c r="Y116" s="13" t="s">
        <v>363</v>
      </c>
      <c r="AB116" s="13">
        <v>2</v>
      </c>
      <c r="AF116" s="13">
        <f t="shared" si="6"/>
        <v>2</v>
      </c>
      <c r="AG116" s="54">
        <f t="shared" si="8"/>
        <v>20</v>
      </c>
      <c r="AH116" s="57">
        <f t="shared" si="7"/>
        <v>40</v>
      </c>
      <c r="AI116" s="13">
        <v>1</v>
      </c>
      <c r="AJ116" s="13" t="s">
        <v>703</v>
      </c>
      <c r="AK116" s="13">
        <v>7</v>
      </c>
      <c r="AM116" s="13" t="s">
        <v>363</v>
      </c>
    </row>
    <row r="117" spans="1:40" ht="15" customHeight="1" x14ac:dyDescent="0.25">
      <c r="A117" s="13" t="s">
        <v>925</v>
      </c>
      <c r="B117" s="13" t="s">
        <v>930</v>
      </c>
      <c r="C117" s="13">
        <v>2022</v>
      </c>
      <c r="D117" s="13">
        <v>250</v>
      </c>
      <c r="E117" s="13" t="s">
        <v>276</v>
      </c>
      <c r="F117" t="s">
        <v>908</v>
      </c>
      <c r="G117" t="s">
        <v>895</v>
      </c>
      <c r="H117" t="s">
        <v>909</v>
      </c>
      <c r="I117">
        <v>56.913800000000002</v>
      </c>
      <c r="J117">
        <v>-111.44052000000001</v>
      </c>
      <c r="K117" s="13" t="s">
        <v>564</v>
      </c>
      <c r="M117" s="53">
        <v>44749</v>
      </c>
      <c r="N117" s="13" t="s">
        <v>284</v>
      </c>
      <c r="O117" s="13">
        <v>5</v>
      </c>
      <c r="P117" s="13">
        <v>100</v>
      </c>
      <c r="Q117" s="13" t="s">
        <v>16</v>
      </c>
      <c r="R117" s="13" t="s">
        <v>13</v>
      </c>
      <c r="S117" s="13" t="s">
        <v>583</v>
      </c>
      <c r="T117" s="13" t="s">
        <v>593</v>
      </c>
      <c r="U117" s="13" t="s">
        <v>615</v>
      </c>
      <c r="V117" s="13" t="s">
        <v>660</v>
      </c>
      <c r="W117" s="13" t="s">
        <v>684</v>
      </c>
      <c r="X117" s="13">
        <v>128078</v>
      </c>
      <c r="Y117" s="13" t="s">
        <v>324</v>
      </c>
      <c r="AB117" s="13">
        <v>20</v>
      </c>
      <c r="AF117" s="13">
        <f t="shared" si="6"/>
        <v>20</v>
      </c>
      <c r="AG117" s="54">
        <f t="shared" si="8"/>
        <v>20</v>
      </c>
      <c r="AH117" s="57">
        <f t="shared" si="7"/>
        <v>400</v>
      </c>
      <c r="AJ117" s="13" t="s">
        <v>703</v>
      </c>
      <c r="AK117" s="13">
        <v>7</v>
      </c>
      <c r="AL117" s="13" t="s">
        <v>443</v>
      </c>
      <c r="AM117" s="13" t="s">
        <v>312</v>
      </c>
      <c r="AN117" s="13" t="s">
        <v>324</v>
      </c>
    </row>
    <row r="118" spans="1:40" ht="15" customHeight="1" x14ac:dyDescent="0.25">
      <c r="A118" s="13" t="s">
        <v>925</v>
      </c>
      <c r="B118" s="13" t="s">
        <v>930</v>
      </c>
      <c r="C118" s="13">
        <v>2022</v>
      </c>
      <c r="D118" s="13">
        <v>250</v>
      </c>
      <c r="E118" s="13" t="s">
        <v>276</v>
      </c>
      <c r="F118" t="s">
        <v>908</v>
      </c>
      <c r="G118" t="s">
        <v>895</v>
      </c>
      <c r="H118" t="s">
        <v>909</v>
      </c>
      <c r="I118">
        <v>56.913800000000002</v>
      </c>
      <c r="J118">
        <v>-111.44052000000001</v>
      </c>
      <c r="K118" s="13" t="s">
        <v>564</v>
      </c>
      <c r="M118" s="53">
        <v>44749</v>
      </c>
      <c r="N118" s="13" t="s">
        <v>284</v>
      </c>
      <c r="O118" s="13">
        <v>5</v>
      </c>
      <c r="P118" s="13">
        <v>100</v>
      </c>
      <c r="Q118" s="13" t="s">
        <v>16</v>
      </c>
      <c r="R118" s="13" t="s">
        <v>13</v>
      </c>
      <c r="S118" s="13" t="s">
        <v>583</v>
      </c>
      <c r="T118" s="13" t="s">
        <v>593</v>
      </c>
      <c r="U118" s="13" t="s">
        <v>615</v>
      </c>
      <c r="V118" s="13" t="s">
        <v>660</v>
      </c>
      <c r="W118" s="13" t="s">
        <v>684</v>
      </c>
      <c r="X118" s="13">
        <v>128259</v>
      </c>
      <c r="Y118" s="13" t="s">
        <v>409</v>
      </c>
      <c r="AB118" s="13">
        <v>2</v>
      </c>
      <c r="AF118" s="13">
        <f t="shared" si="6"/>
        <v>2</v>
      </c>
      <c r="AG118" s="54">
        <f t="shared" si="8"/>
        <v>20</v>
      </c>
      <c r="AH118" s="57">
        <f t="shared" si="7"/>
        <v>40</v>
      </c>
      <c r="AI118" s="13">
        <v>1</v>
      </c>
      <c r="AJ118" s="13" t="s">
        <v>703</v>
      </c>
      <c r="AK118" s="13">
        <v>8</v>
      </c>
      <c r="AM118" s="13" t="s">
        <v>409</v>
      </c>
    </row>
    <row r="119" spans="1:40" ht="15" customHeight="1" x14ac:dyDescent="0.25">
      <c r="A119" s="13" t="s">
        <v>925</v>
      </c>
      <c r="B119" s="13" t="s">
        <v>930</v>
      </c>
      <c r="C119" s="13">
        <v>2022</v>
      </c>
      <c r="D119" s="13">
        <v>250</v>
      </c>
      <c r="E119" s="13" t="s">
        <v>276</v>
      </c>
      <c r="F119" t="s">
        <v>908</v>
      </c>
      <c r="G119" t="s">
        <v>895</v>
      </c>
      <c r="H119" t="s">
        <v>909</v>
      </c>
      <c r="I119">
        <v>56.913800000000002</v>
      </c>
      <c r="J119">
        <v>-111.44052000000001</v>
      </c>
      <c r="K119" s="13" t="s">
        <v>564</v>
      </c>
      <c r="M119" s="53">
        <v>44749</v>
      </c>
      <c r="N119" s="13" t="s">
        <v>284</v>
      </c>
      <c r="O119" s="13">
        <v>5</v>
      </c>
      <c r="P119" s="13">
        <v>100</v>
      </c>
      <c r="Q119" s="13" t="s">
        <v>16</v>
      </c>
      <c r="R119" s="13" t="s">
        <v>13</v>
      </c>
      <c r="S119" s="13" t="s">
        <v>583</v>
      </c>
      <c r="T119" s="13" t="s">
        <v>593</v>
      </c>
      <c r="U119" s="13" t="s">
        <v>615</v>
      </c>
      <c r="V119" s="13" t="s">
        <v>660</v>
      </c>
      <c r="W119" s="13" t="s">
        <v>685</v>
      </c>
      <c r="X119" s="13">
        <v>128277</v>
      </c>
      <c r="Y119" s="13" t="s">
        <v>308</v>
      </c>
      <c r="AB119" s="13">
        <v>1</v>
      </c>
      <c r="AF119" s="13">
        <f t="shared" si="6"/>
        <v>1</v>
      </c>
      <c r="AG119" s="54">
        <f t="shared" si="8"/>
        <v>20</v>
      </c>
      <c r="AH119" s="57">
        <f t="shared" si="7"/>
        <v>20</v>
      </c>
      <c r="AI119" s="13">
        <v>1</v>
      </c>
      <c r="AJ119" s="13" t="s">
        <v>703</v>
      </c>
      <c r="AK119" s="13">
        <v>9</v>
      </c>
      <c r="AM119" s="13" t="s">
        <v>308</v>
      </c>
    </row>
    <row r="120" spans="1:40" ht="15" customHeight="1" x14ac:dyDescent="0.25">
      <c r="A120" s="13" t="s">
        <v>925</v>
      </c>
      <c r="B120" s="13" t="s">
        <v>930</v>
      </c>
      <c r="C120" s="13">
        <v>2022</v>
      </c>
      <c r="D120" s="13">
        <v>250</v>
      </c>
      <c r="E120" s="13" t="s">
        <v>276</v>
      </c>
      <c r="F120" t="s">
        <v>908</v>
      </c>
      <c r="G120" t="s">
        <v>895</v>
      </c>
      <c r="H120" t="s">
        <v>909</v>
      </c>
      <c r="I120">
        <v>56.913800000000002</v>
      </c>
      <c r="J120">
        <v>-111.44052000000001</v>
      </c>
      <c r="K120" s="13" t="s">
        <v>564</v>
      </c>
      <c r="M120" s="53">
        <v>44749</v>
      </c>
      <c r="N120" s="13" t="s">
        <v>284</v>
      </c>
      <c r="O120" s="13">
        <v>5</v>
      </c>
      <c r="P120" s="13">
        <v>100</v>
      </c>
      <c r="Q120" s="13" t="s">
        <v>16</v>
      </c>
      <c r="R120" s="13" t="s">
        <v>13</v>
      </c>
      <c r="S120" s="13" t="s">
        <v>583</v>
      </c>
      <c r="T120" s="13" t="s">
        <v>593</v>
      </c>
      <c r="U120" s="13" t="s">
        <v>615</v>
      </c>
      <c r="X120" s="13">
        <v>127917</v>
      </c>
      <c r="Y120" s="13" t="s">
        <v>322</v>
      </c>
      <c r="AB120" s="13">
        <v>6</v>
      </c>
      <c r="AD120" s="13">
        <v>3</v>
      </c>
      <c r="AF120" s="13">
        <f t="shared" si="6"/>
        <v>9</v>
      </c>
      <c r="AG120" s="54">
        <f t="shared" si="8"/>
        <v>20</v>
      </c>
      <c r="AH120" s="57">
        <f t="shared" si="7"/>
        <v>180</v>
      </c>
      <c r="AJ120" s="13" t="s">
        <v>704</v>
      </c>
      <c r="AK120" s="13">
        <v>8</v>
      </c>
      <c r="AL120" s="13" t="s">
        <v>795</v>
      </c>
      <c r="AM120" s="13" t="s">
        <v>322</v>
      </c>
    </row>
    <row r="121" spans="1:40" ht="15" customHeight="1" x14ac:dyDescent="0.25">
      <c r="A121" s="13" t="s">
        <v>925</v>
      </c>
      <c r="B121" s="13" t="s">
        <v>930</v>
      </c>
      <c r="C121" s="13">
        <v>2022</v>
      </c>
      <c r="D121" s="13">
        <v>250</v>
      </c>
      <c r="E121" s="13" t="s">
        <v>276</v>
      </c>
      <c r="F121" t="s">
        <v>908</v>
      </c>
      <c r="G121" t="s">
        <v>895</v>
      </c>
      <c r="H121" t="s">
        <v>909</v>
      </c>
      <c r="I121">
        <v>56.913800000000002</v>
      </c>
      <c r="J121">
        <v>-111.44052000000001</v>
      </c>
      <c r="K121" s="13" t="s">
        <v>564</v>
      </c>
      <c r="M121" s="53">
        <v>44749</v>
      </c>
      <c r="N121" s="13" t="s">
        <v>284</v>
      </c>
      <c r="O121" s="13">
        <v>5</v>
      </c>
      <c r="P121" s="13">
        <v>100</v>
      </c>
      <c r="Q121" s="13" t="s">
        <v>16</v>
      </c>
      <c r="R121" s="13" t="s">
        <v>13</v>
      </c>
      <c r="S121" s="13" t="s">
        <v>583</v>
      </c>
      <c r="T121" s="13" t="s">
        <v>593</v>
      </c>
      <c r="U121" s="13" t="s">
        <v>641</v>
      </c>
      <c r="X121" s="13">
        <v>130934</v>
      </c>
      <c r="Y121" s="13" t="s">
        <v>404</v>
      </c>
      <c r="AB121" s="13">
        <v>1</v>
      </c>
      <c r="AF121" s="13">
        <f t="shared" si="6"/>
        <v>1</v>
      </c>
      <c r="AG121" s="54">
        <f t="shared" si="8"/>
        <v>20</v>
      </c>
      <c r="AH121" s="57">
        <f t="shared" si="7"/>
        <v>20</v>
      </c>
      <c r="AI121" s="13">
        <v>1</v>
      </c>
      <c r="AJ121" s="13" t="s">
        <v>703</v>
      </c>
      <c r="AK121" s="13">
        <v>6</v>
      </c>
      <c r="AL121" s="13" t="s">
        <v>443</v>
      </c>
      <c r="AM121" s="13" t="s">
        <v>404</v>
      </c>
    </row>
    <row r="122" spans="1:40" ht="15" customHeight="1" x14ac:dyDescent="0.25">
      <c r="A122" s="13" t="s">
        <v>925</v>
      </c>
      <c r="B122" s="13" t="s">
        <v>930</v>
      </c>
      <c r="C122" s="13">
        <v>2022</v>
      </c>
      <c r="D122" s="13">
        <v>250</v>
      </c>
      <c r="E122" s="13" t="s">
        <v>276</v>
      </c>
      <c r="F122" t="s">
        <v>908</v>
      </c>
      <c r="G122" t="s">
        <v>895</v>
      </c>
      <c r="H122" t="s">
        <v>909</v>
      </c>
      <c r="I122">
        <v>56.913800000000002</v>
      </c>
      <c r="J122">
        <v>-111.44052000000001</v>
      </c>
      <c r="K122" s="13" t="s">
        <v>564</v>
      </c>
      <c r="M122" s="53">
        <v>44749</v>
      </c>
      <c r="N122" s="13" t="s">
        <v>284</v>
      </c>
      <c r="O122" s="13">
        <v>5</v>
      </c>
      <c r="P122" s="13">
        <v>100</v>
      </c>
      <c r="Q122" s="13" t="s">
        <v>16</v>
      </c>
      <c r="R122" s="13" t="s">
        <v>13</v>
      </c>
      <c r="S122" s="13" t="s">
        <v>583</v>
      </c>
      <c r="T122" s="13" t="s">
        <v>593</v>
      </c>
      <c r="X122" s="13">
        <v>118831</v>
      </c>
      <c r="Y122" s="13" t="s">
        <v>341</v>
      </c>
      <c r="AD122" s="13">
        <v>2</v>
      </c>
      <c r="AF122" s="13">
        <f t="shared" si="6"/>
        <v>2</v>
      </c>
      <c r="AG122" s="54">
        <f t="shared" si="8"/>
        <v>20</v>
      </c>
      <c r="AH122" s="57">
        <f t="shared" si="7"/>
        <v>40</v>
      </c>
      <c r="AJ122" s="13" t="s">
        <v>708</v>
      </c>
      <c r="AK122" s="13">
        <v>1</v>
      </c>
      <c r="AM122" s="13" t="s">
        <v>341</v>
      </c>
    </row>
    <row r="123" spans="1:40" ht="15" customHeight="1" x14ac:dyDescent="0.25">
      <c r="A123" s="13" t="s">
        <v>925</v>
      </c>
      <c r="B123" s="13" t="s">
        <v>930</v>
      </c>
      <c r="C123" s="13">
        <v>2022</v>
      </c>
      <c r="D123" s="13">
        <v>250</v>
      </c>
      <c r="E123" s="13" t="s">
        <v>276</v>
      </c>
      <c r="F123" t="s">
        <v>908</v>
      </c>
      <c r="G123" t="s">
        <v>895</v>
      </c>
      <c r="H123" t="s">
        <v>909</v>
      </c>
      <c r="I123">
        <v>56.913800000000002</v>
      </c>
      <c r="J123">
        <v>-111.44052000000001</v>
      </c>
      <c r="K123" s="13" t="s">
        <v>564</v>
      </c>
      <c r="M123" s="53">
        <v>44749</v>
      </c>
      <c r="N123" s="13" t="s">
        <v>284</v>
      </c>
      <c r="O123" s="13">
        <v>5</v>
      </c>
      <c r="P123" s="13">
        <v>100</v>
      </c>
      <c r="Q123" s="13" t="s">
        <v>14</v>
      </c>
      <c r="R123" s="13" t="s">
        <v>13</v>
      </c>
      <c r="S123" s="13" t="s">
        <v>583</v>
      </c>
      <c r="T123" s="13" t="s">
        <v>597</v>
      </c>
      <c r="U123" s="13" t="s">
        <v>622</v>
      </c>
      <c r="X123" s="13">
        <v>100755</v>
      </c>
      <c r="Y123" s="13" t="s">
        <v>393</v>
      </c>
      <c r="AC123" s="13">
        <v>2</v>
      </c>
      <c r="AF123" s="13">
        <f t="shared" si="6"/>
        <v>2</v>
      </c>
      <c r="AG123" s="54">
        <f t="shared" si="8"/>
        <v>20</v>
      </c>
      <c r="AH123" s="57">
        <f t="shared" si="7"/>
        <v>40</v>
      </c>
      <c r="AI123" s="13">
        <v>1</v>
      </c>
      <c r="AJ123" s="13" t="s">
        <v>704</v>
      </c>
      <c r="AK123" s="13">
        <v>4</v>
      </c>
      <c r="AL123" s="13" t="s">
        <v>770</v>
      </c>
      <c r="AM123" s="13" t="s">
        <v>393</v>
      </c>
    </row>
    <row r="124" spans="1:40" ht="15" customHeight="1" x14ac:dyDescent="0.25">
      <c r="A124" s="13" t="s">
        <v>925</v>
      </c>
      <c r="B124" s="13" t="s">
        <v>930</v>
      </c>
      <c r="C124" s="13">
        <v>2022</v>
      </c>
      <c r="D124" s="13">
        <v>250</v>
      </c>
      <c r="E124" s="13" t="s">
        <v>276</v>
      </c>
      <c r="F124" t="s">
        <v>908</v>
      </c>
      <c r="G124" t="s">
        <v>895</v>
      </c>
      <c r="H124" t="s">
        <v>909</v>
      </c>
      <c r="I124">
        <v>56.913800000000002</v>
      </c>
      <c r="J124">
        <v>-111.44052000000001</v>
      </c>
      <c r="K124" s="13" t="s">
        <v>564</v>
      </c>
      <c r="M124" s="53">
        <v>44749</v>
      </c>
      <c r="N124" s="13" t="s">
        <v>284</v>
      </c>
      <c r="O124" s="13">
        <v>5</v>
      </c>
      <c r="P124" s="13">
        <v>100</v>
      </c>
      <c r="Q124" s="13" t="s">
        <v>14</v>
      </c>
      <c r="R124" s="13" t="s">
        <v>13</v>
      </c>
      <c r="S124" s="13" t="s">
        <v>583</v>
      </c>
      <c r="T124" s="13" t="s">
        <v>597</v>
      </c>
      <c r="U124" s="13" t="s">
        <v>638</v>
      </c>
      <c r="V124" s="13" t="s">
        <v>672</v>
      </c>
      <c r="X124" s="13">
        <v>568627</v>
      </c>
      <c r="Y124" s="13" t="s">
        <v>371</v>
      </c>
      <c r="AC124" s="13">
        <v>1</v>
      </c>
      <c r="AF124" s="13">
        <f t="shared" si="6"/>
        <v>1</v>
      </c>
      <c r="AG124" s="54">
        <f t="shared" si="8"/>
        <v>20</v>
      </c>
      <c r="AH124" s="57">
        <f t="shared" si="7"/>
        <v>20</v>
      </c>
      <c r="AI124" s="13">
        <v>1</v>
      </c>
      <c r="AJ124" s="13" t="s">
        <v>704</v>
      </c>
      <c r="AK124" s="13">
        <v>7</v>
      </c>
      <c r="AM124" s="13" t="s">
        <v>371</v>
      </c>
    </row>
    <row r="125" spans="1:40" ht="15" customHeight="1" x14ac:dyDescent="0.25">
      <c r="A125" s="13" t="s">
        <v>925</v>
      </c>
      <c r="B125" s="13" t="s">
        <v>930</v>
      </c>
      <c r="C125" s="13">
        <v>2022</v>
      </c>
      <c r="D125" s="13">
        <v>250</v>
      </c>
      <c r="E125" s="13" t="s">
        <v>276</v>
      </c>
      <c r="F125" t="s">
        <v>908</v>
      </c>
      <c r="G125" t="s">
        <v>895</v>
      </c>
      <c r="H125" t="s">
        <v>909</v>
      </c>
      <c r="I125">
        <v>56.913800000000002</v>
      </c>
      <c r="J125">
        <v>-111.44052000000001</v>
      </c>
      <c r="K125" s="13" t="s">
        <v>564</v>
      </c>
      <c r="M125" s="53">
        <v>44749</v>
      </c>
      <c r="N125" s="13" t="s">
        <v>284</v>
      </c>
      <c r="O125" s="13">
        <v>5</v>
      </c>
      <c r="P125" s="13">
        <v>100</v>
      </c>
      <c r="Q125" s="13" t="s">
        <v>14</v>
      </c>
      <c r="R125" s="13" t="s">
        <v>13</v>
      </c>
      <c r="S125" s="13" t="s">
        <v>583</v>
      </c>
      <c r="T125" s="13" t="s">
        <v>597</v>
      </c>
      <c r="X125" s="13">
        <v>100502</v>
      </c>
      <c r="Y125" s="13" t="s">
        <v>343</v>
      </c>
      <c r="AC125" s="13">
        <v>7</v>
      </c>
      <c r="AF125" s="13">
        <f t="shared" si="6"/>
        <v>7</v>
      </c>
      <c r="AG125" s="54">
        <f t="shared" si="8"/>
        <v>20</v>
      </c>
      <c r="AH125" s="57">
        <f t="shared" si="7"/>
        <v>140</v>
      </c>
      <c r="AJ125" s="13" t="s">
        <v>708</v>
      </c>
      <c r="AK125" s="13">
        <v>1</v>
      </c>
      <c r="AL125" s="13" t="s">
        <v>443</v>
      </c>
      <c r="AM125" s="13" t="s">
        <v>343</v>
      </c>
    </row>
    <row r="126" spans="1:40" ht="15" customHeight="1" x14ac:dyDescent="0.25">
      <c r="A126" s="13" t="s">
        <v>925</v>
      </c>
      <c r="B126" s="13" t="s">
        <v>930</v>
      </c>
      <c r="C126" s="13">
        <v>2022</v>
      </c>
      <c r="D126" s="13">
        <v>250</v>
      </c>
      <c r="E126" s="13" t="s">
        <v>276</v>
      </c>
      <c r="F126" t="s">
        <v>908</v>
      </c>
      <c r="G126" t="s">
        <v>895</v>
      </c>
      <c r="H126" t="s">
        <v>909</v>
      </c>
      <c r="I126">
        <v>56.913800000000002</v>
      </c>
      <c r="J126">
        <v>-111.44052000000001</v>
      </c>
      <c r="K126" s="13" t="s">
        <v>564</v>
      </c>
      <c r="M126" s="53">
        <v>44749</v>
      </c>
      <c r="N126" s="13" t="s">
        <v>284</v>
      </c>
      <c r="O126" s="13">
        <v>5</v>
      </c>
      <c r="P126" s="13">
        <v>100</v>
      </c>
      <c r="Q126" s="13" t="s">
        <v>22</v>
      </c>
      <c r="R126" s="13" t="s">
        <v>13</v>
      </c>
      <c r="S126" s="13" t="s">
        <v>583</v>
      </c>
      <c r="T126" s="13" t="s">
        <v>598</v>
      </c>
      <c r="U126" s="13" t="s">
        <v>623</v>
      </c>
      <c r="V126" s="13" t="s">
        <v>668</v>
      </c>
      <c r="W126" s="13" t="s">
        <v>688</v>
      </c>
      <c r="X126" s="13">
        <v>1088832</v>
      </c>
      <c r="Y126" s="13" t="s">
        <v>372</v>
      </c>
      <c r="AC126" s="13">
        <v>1</v>
      </c>
      <c r="AF126" s="13">
        <f t="shared" si="6"/>
        <v>1</v>
      </c>
      <c r="AG126" s="54">
        <f t="shared" si="8"/>
        <v>20</v>
      </c>
      <c r="AH126" s="57">
        <f t="shared" si="7"/>
        <v>20</v>
      </c>
      <c r="AI126" s="13">
        <v>1</v>
      </c>
      <c r="AJ126" s="13" t="s">
        <v>708</v>
      </c>
      <c r="AK126" s="13">
        <v>8</v>
      </c>
      <c r="AM126" s="13" t="s">
        <v>711</v>
      </c>
      <c r="AN126" s="13" t="s">
        <v>372</v>
      </c>
    </row>
    <row r="127" spans="1:40" ht="15" customHeight="1" x14ac:dyDescent="0.25">
      <c r="A127" s="13" t="s">
        <v>925</v>
      </c>
      <c r="B127" s="13" t="s">
        <v>930</v>
      </c>
      <c r="C127" s="13">
        <v>2022</v>
      </c>
      <c r="D127" s="13">
        <v>250</v>
      </c>
      <c r="E127" s="13" t="s">
        <v>276</v>
      </c>
      <c r="F127" t="s">
        <v>908</v>
      </c>
      <c r="G127" t="s">
        <v>895</v>
      </c>
      <c r="H127" t="s">
        <v>909</v>
      </c>
      <c r="I127">
        <v>56.913800000000002</v>
      </c>
      <c r="J127">
        <v>-111.44052000000001</v>
      </c>
      <c r="K127" s="13" t="s">
        <v>564</v>
      </c>
      <c r="M127" s="53">
        <v>44749</v>
      </c>
      <c r="N127" s="13" t="s">
        <v>284</v>
      </c>
      <c r="O127" s="13">
        <v>5</v>
      </c>
      <c r="P127" s="13">
        <v>100</v>
      </c>
      <c r="Q127" s="13" t="s">
        <v>22</v>
      </c>
      <c r="R127" s="13" t="s">
        <v>13</v>
      </c>
      <c r="S127" s="13" t="s">
        <v>583</v>
      </c>
      <c r="T127" s="13" t="s">
        <v>598</v>
      </c>
      <c r="U127" s="13" t="s">
        <v>643</v>
      </c>
      <c r="V127" s="13" t="s">
        <v>677</v>
      </c>
      <c r="W127" s="13" t="s">
        <v>694</v>
      </c>
      <c r="X127" s="13">
        <v>103558</v>
      </c>
      <c r="Y127" s="13" t="s">
        <v>346</v>
      </c>
      <c r="AC127" s="13">
        <v>1</v>
      </c>
      <c r="AF127" s="13">
        <f t="shared" si="6"/>
        <v>1</v>
      </c>
      <c r="AG127" s="54">
        <f t="shared" si="8"/>
        <v>20</v>
      </c>
      <c r="AH127" s="57">
        <f t="shared" si="7"/>
        <v>20</v>
      </c>
      <c r="AI127" s="13">
        <v>1</v>
      </c>
      <c r="AJ127" s="13" t="s">
        <v>703</v>
      </c>
      <c r="AK127" s="13">
        <v>1</v>
      </c>
      <c r="AM127" s="13" t="s">
        <v>346</v>
      </c>
    </row>
    <row r="128" spans="1:40" ht="15" customHeight="1" x14ac:dyDescent="0.25">
      <c r="A128" s="13" t="s">
        <v>925</v>
      </c>
      <c r="B128" s="13" t="s">
        <v>930</v>
      </c>
      <c r="C128" s="13">
        <v>2022</v>
      </c>
      <c r="D128" s="13">
        <v>250</v>
      </c>
      <c r="E128" s="13" t="s">
        <v>276</v>
      </c>
      <c r="F128" t="s">
        <v>908</v>
      </c>
      <c r="G128" t="s">
        <v>895</v>
      </c>
      <c r="H128" t="s">
        <v>909</v>
      </c>
      <c r="I128">
        <v>56.913800000000002</v>
      </c>
      <c r="J128">
        <v>-111.44052000000001</v>
      </c>
      <c r="K128" s="13" t="s">
        <v>564</v>
      </c>
      <c r="M128" s="53">
        <v>44749</v>
      </c>
      <c r="N128" s="13" t="s">
        <v>284</v>
      </c>
      <c r="O128" s="13">
        <v>5</v>
      </c>
      <c r="P128" s="13">
        <v>100</v>
      </c>
      <c r="Q128" s="13" t="s">
        <v>97</v>
      </c>
      <c r="R128" s="13" t="s">
        <v>13</v>
      </c>
      <c r="S128" s="13" t="s">
        <v>583</v>
      </c>
      <c r="T128" s="13" t="s">
        <v>599</v>
      </c>
      <c r="U128" s="13" t="s">
        <v>630</v>
      </c>
      <c r="X128" s="13">
        <v>102077</v>
      </c>
      <c r="Y128" s="13" t="s">
        <v>352</v>
      </c>
      <c r="AC128" s="13">
        <v>15</v>
      </c>
      <c r="AF128" s="13">
        <f t="shared" si="6"/>
        <v>15</v>
      </c>
      <c r="AG128" s="54">
        <f t="shared" si="8"/>
        <v>20</v>
      </c>
      <c r="AH128" s="57">
        <f t="shared" si="7"/>
        <v>300</v>
      </c>
      <c r="AI128" s="13">
        <v>1</v>
      </c>
      <c r="AJ128" s="13" t="s">
        <v>703</v>
      </c>
      <c r="AK128" s="13">
        <v>8</v>
      </c>
      <c r="AL128" s="13" t="s">
        <v>777</v>
      </c>
      <c r="AM128" s="13" t="s">
        <v>352</v>
      </c>
    </row>
    <row r="129" spans="1:40" ht="15" customHeight="1" x14ac:dyDescent="0.25">
      <c r="A129" s="13" t="s">
        <v>925</v>
      </c>
      <c r="B129" s="13" t="s">
        <v>930</v>
      </c>
      <c r="C129" s="13">
        <v>2022</v>
      </c>
      <c r="D129" s="13">
        <v>250</v>
      </c>
      <c r="E129" s="13" t="s">
        <v>276</v>
      </c>
      <c r="F129" t="s">
        <v>908</v>
      </c>
      <c r="G129" t="s">
        <v>895</v>
      </c>
      <c r="H129" t="s">
        <v>909</v>
      </c>
      <c r="I129">
        <v>56.913800000000002</v>
      </c>
      <c r="J129">
        <v>-111.44052000000001</v>
      </c>
      <c r="K129" s="13" t="s">
        <v>564</v>
      </c>
      <c r="M129" s="53">
        <v>44749</v>
      </c>
      <c r="N129" s="55" t="s">
        <v>287</v>
      </c>
      <c r="O129" s="13">
        <v>100</v>
      </c>
      <c r="P129" s="13">
        <v>100</v>
      </c>
      <c r="Q129" s="13" t="s">
        <v>97</v>
      </c>
      <c r="R129" s="13" t="s">
        <v>13</v>
      </c>
      <c r="S129" s="13" t="s">
        <v>583</v>
      </c>
      <c r="T129" s="13" t="s">
        <v>599</v>
      </c>
      <c r="U129" s="13" t="s">
        <v>629</v>
      </c>
      <c r="X129" s="13">
        <v>102062</v>
      </c>
      <c r="Y129" s="13" t="s">
        <v>431</v>
      </c>
      <c r="AC129" s="13">
        <v>1</v>
      </c>
      <c r="AF129" s="13">
        <f t="shared" si="6"/>
        <v>1</v>
      </c>
      <c r="AG129" s="54">
        <f t="shared" si="8"/>
        <v>1</v>
      </c>
      <c r="AH129" s="57">
        <f t="shared" si="7"/>
        <v>1</v>
      </c>
      <c r="AI129" s="13">
        <v>1</v>
      </c>
      <c r="AJ129" s="13" t="s">
        <v>703</v>
      </c>
      <c r="AK129" s="13">
        <v>6</v>
      </c>
      <c r="AM129" s="13" t="s">
        <v>702</v>
      </c>
      <c r="AN129" s="13" t="s">
        <v>737</v>
      </c>
    </row>
    <row r="130" spans="1:40" ht="15" customHeight="1" x14ac:dyDescent="0.25">
      <c r="A130" s="13" t="s">
        <v>925</v>
      </c>
      <c r="B130" s="13" t="s">
        <v>930</v>
      </c>
      <c r="C130" s="13">
        <v>2022</v>
      </c>
      <c r="D130" s="13">
        <v>250</v>
      </c>
      <c r="E130" s="13" t="s">
        <v>276</v>
      </c>
      <c r="F130" t="s">
        <v>908</v>
      </c>
      <c r="G130" t="s">
        <v>895</v>
      </c>
      <c r="H130" t="s">
        <v>909</v>
      </c>
      <c r="I130">
        <v>56.913800000000002</v>
      </c>
      <c r="J130">
        <v>-111.44052000000001</v>
      </c>
      <c r="K130" s="13" t="s">
        <v>564</v>
      </c>
      <c r="M130" s="53">
        <v>44749</v>
      </c>
      <c r="N130" s="55" t="s">
        <v>287</v>
      </c>
      <c r="O130" s="13">
        <v>100</v>
      </c>
      <c r="P130" s="13">
        <v>100</v>
      </c>
      <c r="Q130" s="13" t="s">
        <v>97</v>
      </c>
      <c r="R130" s="13" t="s">
        <v>13</v>
      </c>
      <c r="S130" s="13" t="s">
        <v>583</v>
      </c>
      <c r="T130" s="13" t="s">
        <v>599</v>
      </c>
      <c r="U130" s="13" t="s">
        <v>629</v>
      </c>
      <c r="X130" s="13">
        <v>102066</v>
      </c>
      <c r="Y130" s="13" t="s">
        <v>430</v>
      </c>
      <c r="AC130" s="13">
        <v>8</v>
      </c>
      <c r="AF130" s="13">
        <f t="shared" si="6"/>
        <v>8</v>
      </c>
      <c r="AG130" s="54">
        <f t="shared" si="8"/>
        <v>1</v>
      </c>
      <c r="AH130" s="57">
        <f t="shared" si="7"/>
        <v>8</v>
      </c>
      <c r="AI130" s="13">
        <v>1</v>
      </c>
      <c r="AJ130" s="13" t="s">
        <v>703</v>
      </c>
      <c r="AK130" s="13">
        <v>6</v>
      </c>
      <c r="AM130" s="13" t="s">
        <v>702</v>
      </c>
      <c r="AN130" s="13" t="s">
        <v>737</v>
      </c>
    </row>
    <row r="131" spans="1:40" ht="15" customHeight="1" x14ac:dyDescent="0.25">
      <c r="A131" s="13" t="s">
        <v>925</v>
      </c>
      <c r="B131" s="13" t="s">
        <v>930</v>
      </c>
      <c r="C131" s="13">
        <v>2022</v>
      </c>
      <c r="D131" s="13">
        <v>250</v>
      </c>
      <c r="E131" s="13" t="s">
        <v>276</v>
      </c>
      <c r="F131" t="s">
        <v>908</v>
      </c>
      <c r="G131" t="s">
        <v>895</v>
      </c>
      <c r="H131" t="s">
        <v>909</v>
      </c>
      <c r="I131">
        <v>56.913800000000002</v>
      </c>
      <c r="J131">
        <v>-111.44052000000001</v>
      </c>
      <c r="K131" s="13" t="s">
        <v>564</v>
      </c>
      <c r="M131" s="53">
        <v>44749</v>
      </c>
      <c r="N131" s="13" t="s">
        <v>284</v>
      </c>
      <c r="O131" s="13">
        <v>5</v>
      </c>
      <c r="P131" s="13">
        <v>100</v>
      </c>
      <c r="Q131" s="13" t="s">
        <v>97</v>
      </c>
      <c r="R131" s="13" t="s">
        <v>13</v>
      </c>
      <c r="S131" s="13" t="s">
        <v>583</v>
      </c>
      <c r="T131" s="13" t="s">
        <v>599</v>
      </c>
      <c r="U131" s="13" t="s">
        <v>626</v>
      </c>
      <c r="X131" s="13">
        <v>101888</v>
      </c>
      <c r="Y131" s="13" t="s">
        <v>379</v>
      </c>
      <c r="AC131" s="13">
        <v>1</v>
      </c>
      <c r="AF131" s="13">
        <f t="shared" si="6"/>
        <v>1</v>
      </c>
      <c r="AG131" s="54">
        <f t="shared" si="8"/>
        <v>20</v>
      </c>
      <c r="AH131" s="57">
        <f t="shared" si="7"/>
        <v>20</v>
      </c>
      <c r="AI131" s="13">
        <v>1</v>
      </c>
      <c r="AJ131" s="13" t="s">
        <v>703</v>
      </c>
      <c r="AK131" s="13">
        <v>2</v>
      </c>
      <c r="AM131" s="13" t="s">
        <v>379</v>
      </c>
    </row>
    <row r="132" spans="1:40" ht="15" customHeight="1" x14ac:dyDescent="0.25">
      <c r="A132" s="13" t="s">
        <v>925</v>
      </c>
      <c r="B132" s="13" t="s">
        <v>930</v>
      </c>
      <c r="C132" s="13">
        <v>2022</v>
      </c>
      <c r="D132" s="13">
        <v>250</v>
      </c>
      <c r="E132" s="13" t="s">
        <v>276</v>
      </c>
      <c r="F132" t="s">
        <v>908</v>
      </c>
      <c r="G132" t="s">
        <v>895</v>
      </c>
      <c r="H132" t="s">
        <v>909</v>
      </c>
      <c r="I132">
        <v>56.913800000000002</v>
      </c>
      <c r="J132">
        <v>-111.44052000000001</v>
      </c>
      <c r="K132" s="13" t="s">
        <v>564</v>
      </c>
      <c r="M132" s="53">
        <v>44749</v>
      </c>
      <c r="N132" s="55" t="s">
        <v>287</v>
      </c>
      <c r="O132" s="13">
        <v>100</v>
      </c>
      <c r="P132" s="13">
        <v>100</v>
      </c>
      <c r="Q132" s="13" t="s">
        <v>97</v>
      </c>
      <c r="R132" s="13" t="s">
        <v>13</v>
      </c>
      <c r="S132" s="13" t="s">
        <v>583</v>
      </c>
      <c r="T132" s="13" t="s">
        <v>599</v>
      </c>
      <c r="U132" s="13" t="s">
        <v>626</v>
      </c>
      <c r="X132" s="13">
        <v>101895</v>
      </c>
      <c r="Y132" s="13" t="s">
        <v>350</v>
      </c>
      <c r="AC132" s="13">
        <v>1</v>
      </c>
      <c r="AF132" s="13">
        <f t="shared" si="6"/>
        <v>1</v>
      </c>
      <c r="AG132" s="54">
        <f t="shared" ref="AG132:AG162" si="9">P132/O132</f>
        <v>1</v>
      </c>
      <c r="AH132" s="57">
        <f t="shared" si="7"/>
        <v>1</v>
      </c>
      <c r="AI132" s="13">
        <v>1</v>
      </c>
      <c r="AJ132" s="13" t="s">
        <v>703</v>
      </c>
      <c r="AK132" s="13">
        <v>2</v>
      </c>
      <c r="AM132" s="13" t="s">
        <v>702</v>
      </c>
      <c r="AN132" s="13" t="s">
        <v>737</v>
      </c>
    </row>
    <row r="133" spans="1:40" ht="15" customHeight="1" x14ac:dyDescent="0.25">
      <c r="A133" s="13" t="s">
        <v>925</v>
      </c>
      <c r="B133" s="13" t="s">
        <v>930</v>
      </c>
      <c r="C133" s="13">
        <v>2022</v>
      </c>
      <c r="D133" s="13">
        <v>250</v>
      </c>
      <c r="E133" s="13" t="s">
        <v>276</v>
      </c>
      <c r="F133" t="s">
        <v>908</v>
      </c>
      <c r="G133" t="s">
        <v>895</v>
      </c>
      <c r="H133" t="s">
        <v>909</v>
      </c>
      <c r="I133">
        <v>56.913800000000002</v>
      </c>
      <c r="J133">
        <v>-111.44052000000001</v>
      </c>
      <c r="K133" s="13" t="s">
        <v>564</v>
      </c>
      <c r="M133" s="53">
        <v>44749</v>
      </c>
      <c r="N133" s="13" t="s">
        <v>284</v>
      </c>
      <c r="O133" s="13">
        <v>5</v>
      </c>
      <c r="P133" s="13">
        <v>100</v>
      </c>
      <c r="Q133" s="13" t="s">
        <v>97</v>
      </c>
      <c r="R133" s="13" t="s">
        <v>13</v>
      </c>
      <c r="S133" s="13" t="s">
        <v>583</v>
      </c>
      <c r="T133" s="13" t="s">
        <v>599</v>
      </c>
      <c r="U133" s="13" t="s">
        <v>626</v>
      </c>
      <c r="X133" s="13">
        <v>101797</v>
      </c>
      <c r="Y133" s="13" t="s">
        <v>349</v>
      </c>
      <c r="AC133" s="13">
        <v>7</v>
      </c>
      <c r="AF133" s="13">
        <f t="shared" si="6"/>
        <v>7</v>
      </c>
      <c r="AG133" s="54">
        <f t="shared" si="9"/>
        <v>20</v>
      </c>
      <c r="AH133" s="57">
        <f t="shared" si="7"/>
        <v>140</v>
      </c>
      <c r="AJ133" s="13" t="s">
        <v>703</v>
      </c>
      <c r="AK133" s="13">
        <v>2</v>
      </c>
      <c r="AL133" s="13" t="s">
        <v>443</v>
      </c>
      <c r="AM133" s="13" t="s">
        <v>349</v>
      </c>
    </row>
    <row r="134" spans="1:40" ht="15" customHeight="1" x14ac:dyDescent="0.25">
      <c r="A134" s="13" t="s">
        <v>925</v>
      </c>
      <c r="B134" s="13" t="s">
        <v>930</v>
      </c>
      <c r="C134" s="13">
        <v>2022</v>
      </c>
      <c r="D134" s="13">
        <v>250</v>
      </c>
      <c r="E134" s="13" t="s">
        <v>276</v>
      </c>
      <c r="F134" t="s">
        <v>908</v>
      </c>
      <c r="G134" t="s">
        <v>895</v>
      </c>
      <c r="H134" t="s">
        <v>909</v>
      </c>
      <c r="I134">
        <v>56.913800000000002</v>
      </c>
      <c r="J134">
        <v>-111.44052000000001</v>
      </c>
      <c r="K134" s="13" t="s">
        <v>564</v>
      </c>
      <c r="M134" s="53">
        <v>44749</v>
      </c>
      <c r="N134" s="13" t="s">
        <v>284</v>
      </c>
      <c r="O134" s="13">
        <v>5</v>
      </c>
      <c r="P134" s="13">
        <v>100</v>
      </c>
      <c r="Q134" s="13" t="s">
        <v>97</v>
      </c>
      <c r="R134" s="13" t="s">
        <v>13</v>
      </c>
      <c r="S134" s="13" t="s">
        <v>583</v>
      </c>
      <c r="T134" s="13" t="s">
        <v>599</v>
      </c>
      <c r="X134" s="13">
        <v>101594</v>
      </c>
      <c r="Y134" s="13" t="s">
        <v>396</v>
      </c>
      <c r="AC134" s="13">
        <v>1</v>
      </c>
      <c r="AF134" s="13">
        <f t="shared" si="6"/>
        <v>1</v>
      </c>
      <c r="AG134" s="54">
        <f t="shared" si="9"/>
        <v>20</v>
      </c>
      <c r="AH134" s="57">
        <f t="shared" si="7"/>
        <v>20</v>
      </c>
      <c r="AJ134" s="13" t="s">
        <v>703</v>
      </c>
      <c r="AK134" s="13">
        <v>1</v>
      </c>
      <c r="AL134" s="13" t="s">
        <v>793</v>
      </c>
      <c r="AM134" s="13" t="s">
        <v>396</v>
      </c>
    </row>
    <row r="135" spans="1:40" ht="15" customHeight="1" x14ac:dyDescent="0.25">
      <c r="A135" s="13" t="s">
        <v>925</v>
      </c>
      <c r="B135" s="13" t="s">
        <v>930</v>
      </c>
      <c r="C135" s="13">
        <v>2022</v>
      </c>
      <c r="D135" s="13">
        <v>250</v>
      </c>
      <c r="E135" s="13" t="s">
        <v>276</v>
      </c>
      <c r="F135" t="s">
        <v>908</v>
      </c>
      <c r="G135" t="s">
        <v>895</v>
      </c>
      <c r="H135" t="s">
        <v>909</v>
      </c>
      <c r="I135">
        <v>56.913800000000002</v>
      </c>
      <c r="J135">
        <v>-111.44052000000001</v>
      </c>
      <c r="K135" s="13" t="s">
        <v>564</v>
      </c>
      <c r="M135" s="53">
        <v>44749</v>
      </c>
      <c r="N135" s="13" t="s">
        <v>284</v>
      </c>
      <c r="O135" s="13">
        <v>5</v>
      </c>
      <c r="P135" s="13">
        <v>100</v>
      </c>
      <c r="Q135" s="13" t="s">
        <v>20</v>
      </c>
      <c r="R135" s="13" t="s">
        <v>13</v>
      </c>
      <c r="S135" s="13" t="s">
        <v>583</v>
      </c>
      <c r="T135" s="13" t="s">
        <v>605</v>
      </c>
      <c r="X135" s="13">
        <v>102467</v>
      </c>
      <c r="Y135" s="13" t="s">
        <v>412</v>
      </c>
      <c r="AC135" s="13">
        <v>1</v>
      </c>
      <c r="AF135" s="13">
        <f t="shared" ref="AF135:AF198" si="10">SUM(Z135:AE135)</f>
        <v>1</v>
      </c>
      <c r="AG135" s="54">
        <f t="shared" si="9"/>
        <v>20</v>
      </c>
      <c r="AH135" s="57">
        <f t="shared" ref="AH135:AH198" si="11">AF135*AG135</f>
        <v>20</v>
      </c>
      <c r="AI135" s="13">
        <v>1</v>
      </c>
      <c r="AJ135" s="13" t="s">
        <v>708</v>
      </c>
      <c r="AK135" s="13">
        <v>1</v>
      </c>
      <c r="AL135" s="13" t="s">
        <v>792</v>
      </c>
      <c r="AM135" s="13" t="s">
        <v>412</v>
      </c>
    </row>
    <row r="136" spans="1:40" ht="15" customHeight="1" x14ac:dyDescent="0.25">
      <c r="A136" s="13" t="s">
        <v>925</v>
      </c>
      <c r="B136" s="13" t="s">
        <v>930</v>
      </c>
      <c r="C136" s="13">
        <v>2022</v>
      </c>
      <c r="D136" s="13">
        <v>250</v>
      </c>
      <c r="E136" s="13" t="s">
        <v>276</v>
      </c>
      <c r="F136" t="s">
        <v>908</v>
      </c>
      <c r="G136" t="s">
        <v>895</v>
      </c>
      <c r="H136" t="s">
        <v>909</v>
      </c>
      <c r="I136">
        <v>56.913800000000002</v>
      </c>
      <c r="J136">
        <v>-111.44052000000001</v>
      </c>
      <c r="K136" s="13" t="s">
        <v>564</v>
      </c>
      <c r="M136" s="53">
        <v>44749</v>
      </c>
      <c r="N136" s="13" t="s">
        <v>284</v>
      </c>
      <c r="O136" s="13">
        <v>5</v>
      </c>
      <c r="P136" s="13">
        <v>100</v>
      </c>
      <c r="Q136" s="13" t="s">
        <v>23</v>
      </c>
      <c r="R136" s="13" t="s">
        <v>13</v>
      </c>
      <c r="S136" s="13" t="s">
        <v>583</v>
      </c>
      <c r="T136" s="13" t="s">
        <v>600</v>
      </c>
      <c r="U136" s="13" t="s">
        <v>639</v>
      </c>
      <c r="V136" s="13" t="s">
        <v>673</v>
      </c>
      <c r="W136" s="13" t="s">
        <v>690</v>
      </c>
      <c r="X136" s="13">
        <v>115779</v>
      </c>
      <c r="Y136" s="13" t="s">
        <v>355</v>
      </c>
      <c r="AB136" s="13">
        <v>20</v>
      </c>
      <c r="AF136" s="13">
        <f t="shared" si="10"/>
        <v>20</v>
      </c>
      <c r="AG136" s="54">
        <f t="shared" si="9"/>
        <v>20</v>
      </c>
      <c r="AH136" s="57">
        <f t="shared" si="11"/>
        <v>400</v>
      </c>
      <c r="AI136" s="13">
        <v>1</v>
      </c>
      <c r="AJ136" s="13" t="s">
        <v>704</v>
      </c>
      <c r="AK136" s="13">
        <v>3</v>
      </c>
      <c r="AM136" s="13" t="s">
        <v>355</v>
      </c>
    </row>
    <row r="137" spans="1:40" ht="15" customHeight="1" x14ac:dyDescent="0.25">
      <c r="A137" s="13" t="s">
        <v>925</v>
      </c>
      <c r="B137" s="13" t="s">
        <v>930</v>
      </c>
      <c r="C137" s="13">
        <v>2022</v>
      </c>
      <c r="D137" s="13">
        <v>250</v>
      </c>
      <c r="E137" s="13" t="s">
        <v>276</v>
      </c>
      <c r="F137" t="s">
        <v>908</v>
      </c>
      <c r="G137" t="s">
        <v>895</v>
      </c>
      <c r="H137" t="s">
        <v>909</v>
      </c>
      <c r="I137">
        <v>56.913800000000002</v>
      </c>
      <c r="J137">
        <v>-111.44052000000001</v>
      </c>
      <c r="K137" s="13" t="s">
        <v>564</v>
      </c>
      <c r="M137" s="53">
        <v>44749</v>
      </c>
      <c r="N137" s="13" t="s">
        <v>284</v>
      </c>
      <c r="O137" s="13">
        <v>5</v>
      </c>
      <c r="P137" s="13">
        <v>100</v>
      </c>
      <c r="Q137" s="13" t="s">
        <v>23</v>
      </c>
      <c r="R137" s="13" t="s">
        <v>13</v>
      </c>
      <c r="S137" s="13" t="s">
        <v>583</v>
      </c>
      <c r="T137" s="13" t="s">
        <v>600</v>
      </c>
      <c r="U137" s="13" t="s">
        <v>625</v>
      </c>
      <c r="V137" s="13" t="s">
        <v>670</v>
      </c>
      <c r="X137" s="13">
        <v>116565</v>
      </c>
      <c r="Y137" s="13" t="s">
        <v>403</v>
      </c>
      <c r="AB137" s="13">
        <v>1</v>
      </c>
      <c r="AF137" s="13">
        <f t="shared" si="10"/>
        <v>1</v>
      </c>
      <c r="AG137" s="54">
        <f t="shared" si="9"/>
        <v>20</v>
      </c>
      <c r="AH137" s="57">
        <f t="shared" si="11"/>
        <v>20</v>
      </c>
      <c r="AI137" s="13">
        <v>1</v>
      </c>
      <c r="AJ137" s="13" t="s">
        <v>705</v>
      </c>
      <c r="AK137" s="13">
        <v>6</v>
      </c>
      <c r="AM137" s="13" t="s">
        <v>403</v>
      </c>
    </row>
    <row r="138" spans="1:40" ht="15" customHeight="1" x14ac:dyDescent="0.25">
      <c r="A138" s="13" t="s">
        <v>925</v>
      </c>
      <c r="B138" s="13" t="s">
        <v>930</v>
      </c>
      <c r="C138" s="13">
        <v>2022</v>
      </c>
      <c r="D138" s="13">
        <v>250</v>
      </c>
      <c r="E138" s="13" t="s">
        <v>276</v>
      </c>
      <c r="F138" t="s">
        <v>908</v>
      </c>
      <c r="G138" t="s">
        <v>895</v>
      </c>
      <c r="H138" t="s">
        <v>909</v>
      </c>
      <c r="I138">
        <v>56.913800000000002</v>
      </c>
      <c r="J138">
        <v>-111.44052000000001</v>
      </c>
      <c r="K138" s="13" t="s">
        <v>564</v>
      </c>
      <c r="M138" s="53">
        <v>44749</v>
      </c>
      <c r="N138" s="13" t="s">
        <v>284</v>
      </c>
      <c r="O138" s="13">
        <v>5</v>
      </c>
      <c r="P138" s="13">
        <v>100</v>
      </c>
      <c r="Q138" s="13" t="s">
        <v>23</v>
      </c>
      <c r="R138" s="13" t="s">
        <v>13</v>
      </c>
      <c r="S138" s="13" t="s">
        <v>583</v>
      </c>
      <c r="T138" s="13" t="s">
        <v>600</v>
      </c>
      <c r="U138" s="13" t="s">
        <v>640</v>
      </c>
      <c r="X138" s="13">
        <v>117043</v>
      </c>
      <c r="Y138" s="13" t="s">
        <v>402</v>
      </c>
      <c r="AB138" s="13">
        <v>1</v>
      </c>
      <c r="AF138" s="13">
        <f t="shared" si="10"/>
        <v>1</v>
      </c>
      <c r="AG138" s="54">
        <f t="shared" si="9"/>
        <v>20</v>
      </c>
      <c r="AH138" s="57">
        <f t="shared" si="11"/>
        <v>20</v>
      </c>
      <c r="AI138" s="13">
        <v>1</v>
      </c>
      <c r="AJ138" s="13" t="s">
        <v>703</v>
      </c>
      <c r="AK138" s="13">
        <v>6</v>
      </c>
      <c r="AL138" s="13" t="s">
        <v>790</v>
      </c>
      <c r="AM138" s="13" t="s">
        <v>402</v>
      </c>
    </row>
    <row r="139" spans="1:40" ht="15" customHeight="1" x14ac:dyDescent="0.25">
      <c r="A139" s="13" t="s">
        <v>925</v>
      </c>
      <c r="B139" s="13" t="s">
        <v>930</v>
      </c>
      <c r="C139" s="13">
        <v>2022</v>
      </c>
      <c r="D139" s="13">
        <v>250</v>
      </c>
      <c r="E139" s="13" t="s">
        <v>276</v>
      </c>
      <c r="F139" t="s">
        <v>908</v>
      </c>
      <c r="G139" t="s">
        <v>895</v>
      </c>
      <c r="H139" t="s">
        <v>909</v>
      </c>
      <c r="I139">
        <v>56.913800000000002</v>
      </c>
      <c r="J139">
        <v>-111.44052000000001</v>
      </c>
      <c r="K139" s="13" t="s">
        <v>564</v>
      </c>
      <c r="M139" s="53">
        <v>44749</v>
      </c>
      <c r="N139" s="13" t="s">
        <v>284</v>
      </c>
      <c r="O139" s="13">
        <v>5</v>
      </c>
      <c r="P139" s="13">
        <v>100</v>
      </c>
      <c r="Q139" s="13" t="s">
        <v>23</v>
      </c>
      <c r="R139" s="13" t="s">
        <v>13</v>
      </c>
      <c r="S139" s="13" t="s">
        <v>583</v>
      </c>
      <c r="T139" s="13" t="s">
        <v>600</v>
      </c>
      <c r="X139" s="13">
        <v>115095</v>
      </c>
      <c r="Y139" s="13" t="s">
        <v>353</v>
      </c>
      <c r="AB139" s="13">
        <v>9</v>
      </c>
      <c r="AF139" s="13">
        <f t="shared" si="10"/>
        <v>9</v>
      </c>
      <c r="AG139" s="54">
        <f t="shared" si="9"/>
        <v>20</v>
      </c>
      <c r="AH139" s="57">
        <f t="shared" si="11"/>
        <v>180</v>
      </c>
      <c r="AJ139" s="13" t="s">
        <v>708</v>
      </c>
      <c r="AK139" s="13">
        <v>1</v>
      </c>
      <c r="AL139" s="13" t="s">
        <v>794</v>
      </c>
      <c r="AM139" s="13" t="s">
        <v>353</v>
      </c>
    </row>
    <row r="140" spans="1:40" ht="15" customHeight="1" x14ac:dyDescent="0.25">
      <c r="A140" s="13" t="s">
        <v>925</v>
      </c>
      <c r="B140" s="13" t="s">
        <v>930</v>
      </c>
      <c r="C140" s="13">
        <v>2022</v>
      </c>
      <c r="D140" s="13">
        <v>250</v>
      </c>
      <c r="E140" s="13" t="s">
        <v>276</v>
      </c>
      <c r="F140" t="s">
        <v>908</v>
      </c>
      <c r="G140" t="s">
        <v>895</v>
      </c>
      <c r="H140" t="s">
        <v>909</v>
      </c>
      <c r="I140">
        <v>56.913800000000002</v>
      </c>
      <c r="J140">
        <v>-111.44052000000001</v>
      </c>
      <c r="K140" s="13" t="s">
        <v>564</v>
      </c>
      <c r="M140" s="53">
        <v>44749</v>
      </c>
      <c r="N140" s="55" t="s">
        <v>284</v>
      </c>
      <c r="O140" s="13">
        <v>5</v>
      </c>
      <c r="P140" s="13">
        <v>100</v>
      </c>
      <c r="Q140" s="13" t="s">
        <v>25</v>
      </c>
      <c r="R140" s="13" t="s">
        <v>24</v>
      </c>
      <c r="S140" s="13" t="s">
        <v>586</v>
      </c>
      <c r="T140" s="13" t="s">
        <v>604</v>
      </c>
      <c r="U140" s="13" t="s">
        <v>636</v>
      </c>
      <c r="X140" s="13">
        <v>81388</v>
      </c>
      <c r="Y140" s="13" t="s">
        <v>291</v>
      </c>
      <c r="Z140" s="13">
        <v>7</v>
      </c>
      <c r="AF140" s="13">
        <f t="shared" si="10"/>
        <v>7</v>
      </c>
      <c r="AG140" s="54">
        <f t="shared" si="9"/>
        <v>20</v>
      </c>
      <c r="AH140" s="57">
        <f t="shared" si="11"/>
        <v>140</v>
      </c>
      <c r="AI140" s="13">
        <v>1</v>
      </c>
      <c r="AJ140" s="13" t="s">
        <v>704</v>
      </c>
      <c r="AK140" s="13">
        <v>8</v>
      </c>
      <c r="AL140" s="13" t="s">
        <v>773</v>
      </c>
      <c r="AM140" s="13" t="s">
        <v>291</v>
      </c>
    </row>
    <row r="141" spans="1:40" ht="15" customHeight="1" x14ac:dyDescent="0.25">
      <c r="A141" s="13" t="s">
        <v>925</v>
      </c>
      <c r="B141" s="13" t="s">
        <v>930</v>
      </c>
      <c r="C141" s="13">
        <v>2022</v>
      </c>
      <c r="D141" s="13">
        <v>250</v>
      </c>
      <c r="E141" s="13" t="s">
        <v>276</v>
      </c>
      <c r="F141" t="s">
        <v>908</v>
      </c>
      <c r="G141" t="s">
        <v>895</v>
      </c>
      <c r="H141" t="s">
        <v>909</v>
      </c>
      <c r="I141">
        <v>56.913800000000002</v>
      </c>
      <c r="J141">
        <v>-111.44052000000001</v>
      </c>
      <c r="K141" s="13" t="s">
        <v>564</v>
      </c>
      <c r="M141" s="53">
        <v>44749</v>
      </c>
      <c r="N141" s="55" t="s">
        <v>284</v>
      </c>
      <c r="O141" s="13">
        <v>5</v>
      </c>
      <c r="P141" s="13">
        <v>100</v>
      </c>
      <c r="Q141" s="13" t="s">
        <v>25</v>
      </c>
      <c r="R141" s="13" t="s">
        <v>24</v>
      </c>
      <c r="S141" s="13" t="s">
        <v>586</v>
      </c>
      <c r="X141" s="13">
        <v>79118</v>
      </c>
      <c r="Y141" s="13" t="s">
        <v>401</v>
      </c>
      <c r="AA141" s="13">
        <v>3</v>
      </c>
      <c r="AF141" s="13">
        <f t="shared" si="10"/>
        <v>3</v>
      </c>
      <c r="AG141" s="54">
        <f t="shared" si="9"/>
        <v>20</v>
      </c>
      <c r="AH141" s="57">
        <f t="shared" si="11"/>
        <v>60</v>
      </c>
      <c r="AJ141" s="13" t="s">
        <v>704</v>
      </c>
      <c r="AK141" s="13">
        <v>8</v>
      </c>
      <c r="AM141" s="13" t="s">
        <v>401</v>
      </c>
    </row>
    <row r="142" spans="1:40" ht="15" customHeight="1" x14ac:dyDescent="0.25">
      <c r="A142" s="13" t="s">
        <v>925</v>
      </c>
      <c r="B142" s="13" t="s">
        <v>930</v>
      </c>
      <c r="C142" s="13">
        <v>2022</v>
      </c>
      <c r="D142" s="13">
        <v>250</v>
      </c>
      <c r="E142" s="13" t="s">
        <v>276</v>
      </c>
      <c r="F142" t="s">
        <v>908</v>
      </c>
      <c r="G142" t="s">
        <v>895</v>
      </c>
      <c r="H142" t="s">
        <v>909</v>
      </c>
      <c r="I142">
        <v>56.913800000000002</v>
      </c>
      <c r="J142">
        <v>-111.44052000000001</v>
      </c>
      <c r="K142" s="13" t="s">
        <v>564</v>
      </c>
      <c r="M142" s="53">
        <v>44749</v>
      </c>
      <c r="N142" s="55" t="s">
        <v>284</v>
      </c>
      <c r="O142" s="13">
        <v>5</v>
      </c>
      <c r="P142" s="13">
        <v>100</v>
      </c>
      <c r="Q142" s="13" t="s">
        <v>34</v>
      </c>
      <c r="R142" s="13" t="s">
        <v>24</v>
      </c>
      <c r="S142" s="13" t="s">
        <v>585</v>
      </c>
      <c r="T142" s="13" t="s">
        <v>601</v>
      </c>
      <c r="U142" s="13" t="s">
        <v>637</v>
      </c>
      <c r="X142" s="13">
        <v>76698</v>
      </c>
      <c r="Y142" s="13" t="s">
        <v>378</v>
      </c>
      <c r="AA142" s="13">
        <v>4</v>
      </c>
      <c r="AF142" s="13">
        <f t="shared" si="10"/>
        <v>4</v>
      </c>
      <c r="AG142" s="54">
        <f t="shared" si="9"/>
        <v>20</v>
      </c>
      <c r="AH142" s="57">
        <f t="shared" si="11"/>
        <v>80</v>
      </c>
      <c r="AI142" s="13">
        <v>1</v>
      </c>
      <c r="AJ142" s="13" t="s">
        <v>704</v>
      </c>
      <c r="AK142" s="13">
        <v>8</v>
      </c>
      <c r="AM142" s="13" t="s">
        <v>378</v>
      </c>
    </row>
    <row r="143" spans="1:40" ht="15" customHeight="1" x14ac:dyDescent="0.25">
      <c r="A143" s="13" t="s">
        <v>925</v>
      </c>
      <c r="B143" s="13" t="s">
        <v>930</v>
      </c>
      <c r="C143" s="13">
        <v>2022</v>
      </c>
      <c r="D143" s="13">
        <v>250</v>
      </c>
      <c r="E143" s="13" t="s">
        <v>276</v>
      </c>
      <c r="F143" t="s">
        <v>908</v>
      </c>
      <c r="G143" t="s">
        <v>895</v>
      </c>
      <c r="H143" t="s">
        <v>909</v>
      </c>
      <c r="I143">
        <v>56.913800000000002</v>
      </c>
      <c r="J143">
        <v>-111.44052000000001</v>
      </c>
      <c r="K143" s="13" t="s">
        <v>564</v>
      </c>
      <c r="M143" s="53">
        <v>44749</v>
      </c>
      <c r="N143" s="55" t="s">
        <v>284</v>
      </c>
      <c r="O143" s="13">
        <v>5</v>
      </c>
      <c r="P143" s="13">
        <v>100</v>
      </c>
      <c r="Q143" s="13" t="s">
        <v>34</v>
      </c>
      <c r="R143" s="13" t="s">
        <v>24</v>
      </c>
      <c r="S143" s="13" t="s">
        <v>585</v>
      </c>
      <c r="T143" s="13" t="s">
        <v>601</v>
      </c>
      <c r="U143" s="13" t="s">
        <v>637</v>
      </c>
      <c r="X143" s="13">
        <v>76676</v>
      </c>
      <c r="Y143" s="13" t="s">
        <v>302</v>
      </c>
      <c r="AA143" s="13">
        <v>2</v>
      </c>
      <c r="AF143" s="13">
        <f t="shared" si="10"/>
        <v>2</v>
      </c>
      <c r="AG143" s="54">
        <f t="shared" si="9"/>
        <v>20</v>
      </c>
      <c r="AH143" s="57">
        <f t="shared" si="11"/>
        <v>40</v>
      </c>
      <c r="AJ143" s="13" t="s">
        <v>704</v>
      </c>
      <c r="AK143" s="13">
        <v>8</v>
      </c>
      <c r="AM143" s="13" t="s">
        <v>302</v>
      </c>
    </row>
    <row r="144" spans="1:40" ht="15" customHeight="1" x14ac:dyDescent="0.25">
      <c r="A144" s="13" t="s">
        <v>925</v>
      </c>
      <c r="B144" s="13" t="s">
        <v>930</v>
      </c>
      <c r="C144" s="13">
        <v>2022</v>
      </c>
      <c r="D144" s="13">
        <v>250</v>
      </c>
      <c r="E144" s="13" t="s">
        <v>276</v>
      </c>
      <c r="F144" t="s">
        <v>908</v>
      </c>
      <c r="G144" t="s">
        <v>895</v>
      </c>
      <c r="H144" t="s">
        <v>909</v>
      </c>
      <c r="I144">
        <v>56.913800000000002</v>
      </c>
      <c r="J144">
        <v>-111.44052000000001</v>
      </c>
      <c r="K144" s="13" t="s">
        <v>564</v>
      </c>
      <c r="M144" s="53">
        <v>44749</v>
      </c>
      <c r="N144" s="55" t="s">
        <v>284</v>
      </c>
      <c r="O144" s="13">
        <v>5</v>
      </c>
      <c r="P144" s="13">
        <v>100</v>
      </c>
      <c r="Q144" s="13" t="s">
        <v>34</v>
      </c>
      <c r="R144" s="13" t="s">
        <v>24</v>
      </c>
      <c r="S144" s="13" t="s">
        <v>585</v>
      </c>
      <c r="T144" s="13" t="s">
        <v>601</v>
      </c>
      <c r="U144" s="13" t="s">
        <v>628</v>
      </c>
      <c r="X144" s="13">
        <v>76591</v>
      </c>
      <c r="Y144" s="13" t="s">
        <v>304</v>
      </c>
      <c r="AA144" s="13">
        <v>23</v>
      </c>
      <c r="AF144" s="13">
        <f t="shared" si="10"/>
        <v>23</v>
      </c>
      <c r="AG144" s="54">
        <f t="shared" si="9"/>
        <v>20</v>
      </c>
      <c r="AH144" s="57">
        <f t="shared" si="11"/>
        <v>460</v>
      </c>
      <c r="AI144" s="13">
        <v>1</v>
      </c>
      <c r="AJ144" s="13" t="s">
        <v>707</v>
      </c>
      <c r="AK144" s="13">
        <v>7</v>
      </c>
      <c r="AM144" s="13" t="s">
        <v>304</v>
      </c>
    </row>
    <row r="145" spans="1:40" ht="15" customHeight="1" x14ac:dyDescent="0.25">
      <c r="A145" s="13" t="s">
        <v>925</v>
      </c>
      <c r="B145" s="13" t="s">
        <v>930</v>
      </c>
      <c r="C145" s="13">
        <v>2022</v>
      </c>
      <c r="D145" s="13">
        <v>250</v>
      </c>
      <c r="E145" s="13" t="s">
        <v>276</v>
      </c>
      <c r="F145" t="s">
        <v>908</v>
      </c>
      <c r="G145" t="s">
        <v>895</v>
      </c>
      <c r="H145" t="s">
        <v>909</v>
      </c>
      <c r="I145">
        <v>56.913800000000002</v>
      </c>
      <c r="J145">
        <v>-111.44052000000001</v>
      </c>
      <c r="K145" s="13" t="s">
        <v>564</v>
      </c>
      <c r="M145" s="53">
        <v>44749</v>
      </c>
      <c r="N145" s="55" t="s">
        <v>284</v>
      </c>
      <c r="O145" s="13">
        <v>5</v>
      </c>
      <c r="P145" s="13">
        <v>100</v>
      </c>
      <c r="Q145" s="13" t="s">
        <v>34</v>
      </c>
      <c r="R145" s="13" t="s">
        <v>24</v>
      </c>
      <c r="S145" s="13" t="s">
        <v>585</v>
      </c>
      <c r="T145" s="13" t="s">
        <v>602</v>
      </c>
      <c r="U145" s="13" t="s">
        <v>631</v>
      </c>
      <c r="X145" s="13">
        <v>70349</v>
      </c>
      <c r="Y145" s="13" t="s">
        <v>764</v>
      </c>
      <c r="Z145" s="13">
        <v>1</v>
      </c>
      <c r="AF145" s="13">
        <f t="shared" si="10"/>
        <v>1</v>
      </c>
      <c r="AG145" s="54">
        <f t="shared" si="9"/>
        <v>20</v>
      </c>
      <c r="AH145" s="57">
        <f t="shared" si="11"/>
        <v>20</v>
      </c>
      <c r="AI145" s="13">
        <v>1</v>
      </c>
      <c r="AJ145" s="13" t="s">
        <v>707</v>
      </c>
      <c r="AK145" s="13">
        <v>8</v>
      </c>
      <c r="AM145" s="13" t="s">
        <v>764</v>
      </c>
    </row>
    <row r="146" spans="1:40" ht="15" customHeight="1" x14ac:dyDescent="0.25">
      <c r="A146" s="13" t="s">
        <v>925</v>
      </c>
      <c r="B146" s="13" t="s">
        <v>930</v>
      </c>
      <c r="C146" s="13">
        <v>2022</v>
      </c>
      <c r="D146" s="13">
        <v>250</v>
      </c>
      <c r="E146" s="13" t="s">
        <v>276</v>
      </c>
      <c r="F146" t="s">
        <v>908</v>
      </c>
      <c r="G146" t="s">
        <v>895</v>
      </c>
      <c r="H146" t="s">
        <v>909</v>
      </c>
      <c r="I146">
        <v>56.913800000000002</v>
      </c>
      <c r="J146">
        <v>-111.44052000000001</v>
      </c>
      <c r="K146" s="13" t="s">
        <v>564</v>
      </c>
      <c r="M146" s="53">
        <v>44749</v>
      </c>
      <c r="N146" s="55" t="s">
        <v>284</v>
      </c>
      <c r="O146" s="13">
        <v>5</v>
      </c>
      <c r="P146" s="13">
        <v>100</v>
      </c>
      <c r="Q146" s="13" t="s">
        <v>34</v>
      </c>
      <c r="R146" s="13" t="s">
        <v>24</v>
      </c>
      <c r="S146" s="13" t="s">
        <v>585</v>
      </c>
      <c r="T146" s="13" t="s">
        <v>602</v>
      </c>
      <c r="U146" s="13" t="s">
        <v>631</v>
      </c>
      <c r="X146" s="13">
        <v>70354</v>
      </c>
      <c r="Y146" s="13" t="s">
        <v>398</v>
      </c>
      <c r="AA146" s="13">
        <v>3</v>
      </c>
      <c r="AF146" s="13">
        <f t="shared" si="10"/>
        <v>3</v>
      </c>
      <c r="AG146" s="54">
        <f t="shared" si="9"/>
        <v>20</v>
      </c>
      <c r="AH146" s="57">
        <f t="shared" si="11"/>
        <v>60</v>
      </c>
      <c r="AI146" s="13">
        <v>1</v>
      </c>
      <c r="AJ146" s="13" t="s">
        <v>707</v>
      </c>
      <c r="AK146" s="13">
        <v>8</v>
      </c>
      <c r="AM146" s="13" t="s">
        <v>398</v>
      </c>
    </row>
    <row r="147" spans="1:40" ht="15" customHeight="1" x14ac:dyDescent="0.25">
      <c r="A147" s="13" t="s">
        <v>925</v>
      </c>
      <c r="B147" s="13" t="s">
        <v>930</v>
      </c>
      <c r="C147" s="13">
        <v>2022</v>
      </c>
      <c r="D147" s="13">
        <v>250</v>
      </c>
      <c r="E147" s="13" t="s">
        <v>276</v>
      </c>
      <c r="F147" t="s">
        <v>908</v>
      </c>
      <c r="G147" t="s">
        <v>895</v>
      </c>
      <c r="H147" t="s">
        <v>909</v>
      </c>
      <c r="I147">
        <v>56.913800000000002</v>
      </c>
      <c r="J147">
        <v>-111.44052000000001</v>
      </c>
      <c r="K147" s="13" t="s">
        <v>564</v>
      </c>
      <c r="M147" s="53">
        <v>44749</v>
      </c>
      <c r="N147" s="55" t="s">
        <v>284</v>
      </c>
      <c r="O147" s="13">
        <v>5</v>
      </c>
      <c r="P147" s="13">
        <v>100</v>
      </c>
      <c r="Q147" s="13" t="s">
        <v>34</v>
      </c>
      <c r="R147" s="13" t="s">
        <v>24</v>
      </c>
      <c r="S147" s="13" t="s">
        <v>585</v>
      </c>
      <c r="X147" s="13">
        <v>69459</v>
      </c>
      <c r="Y147" s="13" t="s">
        <v>303</v>
      </c>
      <c r="AA147" s="13">
        <v>1</v>
      </c>
      <c r="AF147" s="13">
        <f t="shared" si="10"/>
        <v>1</v>
      </c>
      <c r="AG147" s="54">
        <f t="shared" si="9"/>
        <v>20</v>
      </c>
      <c r="AH147" s="57">
        <f t="shared" si="11"/>
        <v>20</v>
      </c>
      <c r="AJ147" s="13" t="s">
        <v>707</v>
      </c>
      <c r="AK147" s="13">
        <v>7</v>
      </c>
      <c r="AL147" s="13" t="s">
        <v>776</v>
      </c>
      <c r="AM147" s="13" t="s">
        <v>303</v>
      </c>
    </row>
    <row r="148" spans="1:40" ht="15" customHeight="1" x14ac:dyDescent="0.25">
      <c r="A148" s="13" t="s">
        <v>925</v>
      </c>
      <c r="B148" s="13" t="s">
        <v>930</v>
      </c>
      <c r="C148" s="13">
        <v>2022</v>
      </c>
      <c r="D148" s="13">
        <v>250</v>
      </c>
      <c r="E148" s="13" t="s">
        <v>276</v>
      </c>
      <c r="F148" t="s">
        <v>908</v>
      </c>
      <c r="G148" t="s">
        <v>895</v>
      </c>
      <c r="H148" t="s">
        <v>909</v>
      </c>
      <c r="I148">
        <v>56.913800000000002</v>
      </c>
      <c r="J148">
        <v>-111.44052000000001</v>
      </c>
      <c r="K148" s="13" t="s">
        <v>564</v>
      </c>
      <c r="M148" s="53">
        <v>44749</v>
      </c>
      <c r="N148" s="55" t="s">
        <v>287</v>
      </c>
      <c r="O148" s="13">
        <v>100</v>
      </c>
      <c r="P148" s="13">
        <v>100</v>
      </c>
      <c r="Q148" s="13" t="s">
        <v>152</v>
      </c>
      <c r="R148" s="13" t="s">
        <v>577</v>
      </c>
      <c r="S148" s="13" t="s">
        <v>588</v>
      </c>
      <c r="T148" s="13" t="s">
        <v>609</v>
      </c>
      <c r="U148" s="13" t="s">
        <v>658</v>
      </c>
      <c r="X148" s="13">
        <v>163342</v>
      </c>
      <c r="Y148" s="13" t="s">
        <v>428</v>
      </c>
      <c r="AB148" s="13">
        <v>3</v>
      </c>
      <c r="AF148" s="13">
        <f t="shared" si="10"/>
        <v>3</v>
      </c>
      <c r="AG148" s="54">
        <f t="shared" si="9"/>
        <v>1</v>
      </c>
      <c r="AH148" s="57">
        <f t="shared" si="11"/>
        <v>3</v>
      </c>
      <c r="AI148" s="13">
        <v>1</v>
      </c>
      <c r="AJ148" s="13" t="s">
        <v>708</v>
      </c>
      <c r="AK148" s="13" t="s">
        <v>708</v>
      </c>
      <c r="AM148" s="13" t="s">
        <v>702</v>
      </c>
      <c r="AN148" s="13" t="s">
        <v>721</v>
      </c>
    </row>
    <row r="149" spans="1:40" ht="15" customHeight="1" x14ac:dyDescent="0.25">
      <c r="A149" s="13" t="s">
        <v>925</v>
      </c>
      <c r="B149" s="13" t="s">
        <v>930</v>
      </c>
      <c r="C149" s="13">
        <v>2022</v>
      </c>
      <c r="D149" s="13">
        <v>250</v>
      </c>
      <c r="E149" s="13" t="s">
        <v>276</v>
      </c>
      <c r="F149" t="s">
        <v>908</v>
      </c>
      <c r="G149" t="s">
        <v>895</v>
      </c>
      <c r="H149" t="s">
        <v>909</v>
      </c>
      <c r="I149">
        <v>56.913800000000002</v>
      </c>
      <c r="J149">
        <v>-111.44052000000001</v>
      </c>
      <c r="K149" s="13" t="s">
        <v>564</v>
      </c>
      <c r="M149" s="53">
        <v>44749</v>
      </c>
      <c r="N149" s="55" t="s">
        <v>287</v>
      </c>
      <c r="O149" s="13">
        <v>100</v>
      </c>
      <c r="P149" s="13">
        <v>100</v>
      </c>
      <c r="Q149" s="13" t="s">
        <v>152</v>
      </c>
      <c r="R149" s="13" t="s">
        <v>577</v>
      </c>
      <c r="S149" s="13" t="s">
        <v>588</v>
      </c>
      <c r="T149" s="13" t="s">
        <v>606</v>
      </c>
      <c r="U149" s="13" t="s">
        <v>645</v>
      </c>
      <c r="X149" s="13">
        <v>166399</v>
      </c>
      <c r="Y149" s="13" t="s">
        <v>429</v>
      </c>
      <c r="AA149" s="13">
        <v>1</v>
      </c>
      <c r="AF149" s="13">
        <f t="shared" si="10"/>
        <v>1</v>
      </c>
      <c r="AG149" s="54">
        <f t="shared" si="9"/>
        <v>1</v>
      </c>
      <c r="AH149" s="57">
        <f t="shared" si="11"/>
        <v>1</v>
      </c>
      <c r="AI149" s="13">
        <v>1</v>
      </c>
      <c r="AJ149" s="13" t="s">
        <v>703</v>
      </c>
      <c r="AK149" s="13" t="s">
        <v>708</v>
      </c>
      <c r="AM149" s="13" t="s">
        <v>702</v>
      </c>
      <c r="AN149" s="13" t="s">
        <v>737</v>
      </c>
    </row>
    <row r="150" spans="1:40" ht="15" customHeight="1" x14ac:dyDescent="0.25">
      <c r="A150" s="13" t="s">
        <v>925</v>
      </c>
      <c r="B150" s="13" t="s">
        <v>930</v>
      </c>
      <c r="C150" s="13">
        <v>2022</v>
      </c>
      <c r="D150" s="13">
        <v>250</v>
      </c>
      <c r="E150" s="13" t="s">
        <v>278</v>
      </c>
      <c r="F150" t="s">
        <v>910</v>
      </c>
      <c r="G150" t="s">
        <v>896</v>
      </c>
      <c r="H150" t="s">
        <v>911</v>
      </c>
      <c r="I150">
        <v>56.936794999999996</v>
      </c>
      <c r="J150">
        <v>-110.61289499999999</v>
      </c>
      <c r="K150" s="13" t="s">
        <v>565</v>
      </c>
      <c r="M150" s="53">
        <v>44751</v>
      </c>
      <c r="N150" s="55" t="s">
        <v>287</v>
      </c>
      <c r="O150" s="13">
        <v>100</v>
      </c>
      <c r="P150" s="13">
        <v>100</v>
      </c>
      <c r="Q150" s="13" t="s">
        <v>29</v>
      </c>
      <c r="R150" s="13" t="s">
        <v>26</v>
      </c>
      <c r="S150" s="13" t="s">
        <v>584</v>
      </c>
      <c r="T150" s="13" t="s">
        <v>594</v>
      </c>
      <c r="U150" s="13" t="s">
        <v>627</v>
      </c>
      <c r="V150" s="13" t="s">
        <v>671</v>
      </c>
      <c r="X150" s="13">
        <v>69444</v>
      </c>
      <c r="Y150" s="13" t="s">
        <v>433</v>
      </c>
      <c r="Z150" s="13">
        <v>1</v>
      </c>
      <c r="AF150" s="13">
        <f t="shared" si="10"/>
        <v>1</v>
      </c>
      <c r="AG150" s="54">
        <f t="shared" si="9"/>
        <v>1</v>
      </c>
      <c r="AH150" s="57">
        <f t="shared" si="11"/>
        <v>1</v>
      </c>
      <c r="AI150" s="13">
        <v>1</v>
      </c>
      <c r="AJ150" s="13" t="s">
        <v>703</v>
      </c>
      <c r="AK150" s="13">
        <v>8</v>
      </c>
      <c r="AM150" s="13" t="s">
        <v>702</v>
      </c>
      <c r="AN150" s="13" t="s">
        <v>737</v>
      </c>
    </row>
    <row r="151" spans="1:40" ht="15" customHeight="1" x14ac:dyDescent="0.25">
      <c r="A151" s="13" t="s">
        <v>925</v>
      </c>
      <c r="B151" s="13" t="s">
        <v>930</v>
      </c>
      <c r="C151" s="13">
        <v>2022</v>
      </c>
      <c r="D151" s="13">
        <v>250</v>
      </c>
      <c r="E151" s="13" t="s">
        <v>278</v>
      </c>
      <c r="F151" t="s">
        <v>910</v>
      </c>
      <c r="G151" t="s">
        <v>896</v>
      </c>
      <c r="H151" t="s">
        <v>911</v>
      </c>
      <c r="I151">
        <v>56.936794999999996</v>
      </c>
      <c r="J151">
        <v>-110.61289499999999</v>
      </c>
      <c r="K151" s="13" t="s">
        <v>565</v>
      </c>
      <c r="M151" s="53">
        <v>44751</v>
      </c>
      <c r="N151" s="13" t="s">
        <v>285</v>
      </c>
      <c r="O151" s="13">
        <v>6</v>
      </c>
      <c r="P151" s="13">
        <v>100</v>
      </c>
      <c r="Q151" s="13" t="s">
        <v>27</v>
      </c>
      <c r="R151" s="13" t="s">
        <v>26</v>
      </c>
      <c r="S151" s="13" t="s">
        <v>584</v>
      </c>
      <c r="T151" s="13" t="s">
        <v>595</v>
      </c>
      <c r="U151" s="13" t="s">
        <v>617</v>
      </c>
      <c r="V151" s="13" t="s">
        <v>663</v>
      </c>
      <c r="X151" s="13">
        <v>68946</v>
      </c>
      <c r="Y151" s="13" t="s">
        <v>329</v>
      </c>
      <c r="Z151" s="13">
        <v>13</v>
      </c>
      <c r="AF151" s="13">
        <f t="shared" si="10"/>
        <v>13</v>
      </c>
      <c r="AG151" s="54">
        <f t="shared" si="9"/>
        <v>16.666666666666668</v>
      </c>
      <c r="AH151" s="57">
        <f t="shared" si="11"/>
        <v>216.66666666666669</v>
      </c>
      <c r="AI151" s="13">
        <v>1</v>
      </c>
      <c r="AJ151" s="13" t="s">
        <v>704</v>
      </c>
      <c r="AK151" s="13">
        <v>8</v>
      </c>
      <c r="AM151" s="13" t="s">
        <v>329</v>
      </c>
    </row>
    <row r="152" spans="1:40" ht="15" customHeight="1" x14ac:dyDescent="0.25">
      <c r="A152" s="13" t="s">
        <v>925</v>
      </c>
      <c r="B152" s="13" t="s">
        <v>930</v>
      </c>
      <c r="C152" s="13">
        <v>2022</v>
      </c>
      <c r="D152" s="13">
        <v>250</v>
      </c>
      <c r="E152" s="13" t="s">
        <v>278</v>
      </c>
      <c r="F152" t="s">
        <v>910</v>
      </c>
      <c r="G152" t="s">
        <v>896</v>
      </c>
      <c r="H152" t="s">
        <v>911</v>
      </c>
      <c r="I152">
        <v>56.936794999999996</v>
      </c>
      <c r="J152">
        <v>-110.61289499999999</v>
      </c>
      <c r="K152" s="13" t="s">
        <v>565</v>
      </c>
      <c r="M152" s="53">
        <v>44751</v>
      </c>
      <c r="N152" s="13" t="s">
        <v>285</v>
      </c>
      <c r="O152" s="13">
        <v>6</v>
      </c>
      <c r="P152" s="13">
        <v>100</v>
      </c>
      <c r="Q152" s="13" t="s">
        <v>27</v>
      </c>
      <c r="R152" s="13" t="s">
        <v>26</v>
      </c>
      <c r="S152" s="13" t="s">
        <v>584</v>
      </c>
      <c r="T152" s="13" t="s">
        <v>595</v>
      </c>
      <c r="U152" s="13" t="s">
        <v>617</v>
      </c>
      <c r="V152" s="13" t="s">
        <v>663</v>
      </c>
      <c r="X152" s="13">
        <v>68856</v>
      </c>
      <c r="Y152" s="13" t="s">
        <v>365</v>
      </c>
      <c r="Z152" s="13">
        <v>13</v>
      </c>
      <c r="AF152" s="13">
        <f t="shared" si="10"/>
        <v>13</v>
      </c>
      <c r="AG152" s="54">
        <f t="shared" si="9"/>
        <v>16.666666666666668</v>
      </c>
      <c r="AH152" s="57">
        <f t="shared" si="11"/>
        <v>216.66666666666669</v>
      </c>
      <c r="AI152" s="13">
        <v>1</v>
      </c>
      <c r="AJ152" s="13" t="s">
        <v>704</v>
      </c>
      <c r="AK152" s="13">
        <v>6</v>
      </c>
      <c r="AM152" s="13" t="s">
        <v>365</v>
      </c>
    </row>
    <row r="153" spans="1:40" ht="15" customHeight="1" x14ac:dyDescent="0.25">
      <c r="A153" s="13" t="s">
        <v>925</v>
      </c>
      <c r="B153" s="13" t="s">
        <v>930</v>
      </c>
      <c r="C153" s="13">
        <v>2022</v>
      </c>
      <c r="D153" s="13">
        <v>250</v>
      </c>
      <c r="E153" s="13" t="s">
        <v>278</v>
      </c>
      <c r="F153" t="s">
        <v>910</v>
      </c>
      <c r="G153" t="s">
        <v>896</v>
      </c>
      <c r="H153" t="s">
        <v>911</v>
      </c>
      <c r="I153">
        <v>56.936794999999996</v>
      </c>
      <c r="J153">
        <v>-110.61289499999999</v>
      </c>
      <c r="K153" s="13" t="s">
        <v>565</v>
      </c>
      <c r="M153" s="53">
        <v>44751</v>
      </c>
      <c r="N153" s="13" t="s">
        <v>285</v>
      </c>
      <c r="O153" s="13">
        <v>6</v>
      </c>
      <c r="P153" s="13">
        <v>100</v>
      </c>
      <c r="Q153" s="13" t="s">
        <v>27</v>
      </c>
      <c r="R153" s="13" t="s">
        <v>26</v>
      </c>
      <c r="S153" s="13" t="s">
        <v>584</v>
      </c>
      <c r="T153" s="13" t="s">
        <v>595</v>
      </c>
      <c r="U153" s="13" t="s">
        <v>617</v>
      </c>
      <c r="V153" s="13" t="s">
        <v>676</v>
      </c>
      <c r="X153" s="13">
        <v>68638</v>
      </c>
      <c r="Y153" s="13" t="s">
        <v>338</v>
      </c>
      <c r="Z153" s="13">
        <v>2</v>
      </c>
      <c r="AA153" s="13">
        <v>1</v>
      </c>
      <c r="AF153" s="13">
        <f t="shared" si="10"/>
        <v>3</v>
      </c>
      <c r="AG153" s="54">
        <f t="shared" si="9"/>
        <v>16.666666666666668</v>
      </c>
      <c r="AH153" s="57">
        <f t="shared" si="11"/>
        <v>50</v>
      </c>
      <c r="AI153" s="13">
        <v>1</v>
      </c>
      <c r="AJ153" s="13" t="s">
        <v>704</v>
      </c>
      <c r="AK153" s="13">
        <v>10</v>
      </c>
      <c r="AM153" s="13" t="s">
        <v>338</v>
      </c>
    </row>
    <row r="154" spans="1:40" ht="15" customHeight="1" x14ac:dyDescent="0.25">
      <c r="A154" s="13" t="s">
        <v>925</v>
      </c>
      <c r="B154" s="13" t="s">
        <v>930</v>
      </c>
      <c r="C154" s="13">
        <v>2022</v>
      </c>
      <c r="D154" s="13">
        <v>250</v>
      </c>
      <c r="E154" s="13" t="s">
        <v>278</v>
      </c>
      <c r="F154" t="s">
        <v>910</v>
      </c>
      <c r="G154" t="s">
        <v>896</v>
      </c>
      <c r="H154" t="s">
        <v>911</v>
      </c>
      <c r="I154">
        <v>56.936794999999996</v>
      </c>
      <c r="J154">
        <v>-110.61289499999999</v>
      </c>
      <c r="K154" s="13" t="s">
        <v>565</v>
      </c>
      <c r="M154" s="53">
        <v>44751</v>
      </c>
      <c r="N154" s="13" t="s">
        <v>285</v>
      </c>
      <c r="O154" s="13">
        <v>6</v>
      </c>
      <c r="P154" s="13">
        <v>100</v>
      </c>
      <c r="Q154" s="13" t="s">
        <v>27</v>
      </c>
      <c r="R154" s="13" t="s">
        <v>26</v>
      </c>
      <c r="S154" s="13" t="s">
        <v>584</v>
      </c>
      <c r="T154" s="13" t="s">
        <v>595</v>
      </c>
      <c r="U154" s="13" t="s">
        <v>617</v>
      </c>
      <c r="X154" s="13">
        <v>68854</v>
      </c>
      <c r="Y154" s="13" t="s">
        <v>335</v>
      </c>
      <c r="Z154" s="13">
        <v>10</v>
      </c>
      <c r="AF154" s="13">
        <f t="shared" si="10"/>
        <v>10</v>
      </c>
      <c r="AG154" s="54">
        <f t="shared" si="9"/>
        <v>16.666666666666668</v>
      </c>
      <c r="AH154" s="57">
        <f t="shared" si="11"/>
        <v>166.66666666666669</v>
      </c>
      <c r="AJ154" s="13" t="s">
        <v>704</v>
      </c>
      <c r="AK154" s="13">
        <v>8</v>
      </c>
      <c r="AM154" s="13" t="s">
        <v>335</v>
      </c>
    </row>
    <row r="155" spans="1:40" ht="15" customHeight="1" x14ac:dyDescent="0.25">
      <c r="A155" s="13" t="s">
        <v>925</v>
      </c>
      <c r="B155" s="13" t="s">
        <v>930</v>
      </c>
      <c r="C155" s="13">
        <v>2022</v>
      </c>
      <c r="D155" s="13">
        <v>250</v>
      </c>
      <c r="E155" s="13" t="s">
        <v>278</v>
      </c>
      <c r="F155" t="s">
        <v>910</v>
      </c>
      <c r="G155" t="s">
        <v>896</v>
      </c>
      <c r="H155" t="s">
        <v>911</v>
      </c>
      <c r="I155">
        <v>56.936794999999996</v>
      </c>
      <c r="J155">
        <v>-110.61289499999999</v>
      </c>
      <c r="K155" s="13" t="s">
        <v>565</v>
      </c>
      <c r="M155" s="53">
        <v>44751</v>
      </c>
      <c r="N155" s="13" t="s">
        <v>285</v>
      </c>
      <c r="O155" s="13">
        <v>6</v>
      </c>
      <c r="P155" s="13">
        <v>100</v>
      </c>
      <c r="Q155" s="13" t="s">
        <v>27</v>
      </c>
      <c r="R155" s="13" t="s">
        <v>26</v>
      </c>
      <c r="S155" s="13" t="s">
        <v>584</v>
      </c>
      <c r="U155" s="13" t="s">
        <v>648</v>
      </c>
      <c r="X155" s="13">
        <v>68510</v>
      </c>
      <c r="Y155" s="13" t="s">
        <v>389</v>
      </c>
      <c r="Z155" s="13">
        <v>1</v>
      </c>
      <c r="AF155" s="13">
        <f t="shared" si="10"/>
        <v>1</v>
      </c>
      <c r="AG155" s="54">
        <f t="shared" si="9"/>
        <v>16.666666666666668</v>
      </c>
      <c r="AH155" s="57">
        <f t="shared" si="11"/>
        <v>16.666666666666668</v>
      </c>
      <c r="AI155" s="13">
        <v>1</v>
      </c>
      <c r="AJ155" s="13" t="s">
        <v>704</v>
      </c>
      <c r="AK155" s="13">
        <v>10</v>
      </c>
      <c r="AM155" s="13" t="s">
        <v>389</v>
      </c>
    </row>
    <row r="156" spans="1:40" ht="15" customHeight="1" x14ac:dyDescent="0.25">
      <c r="A156" s="13" t="s">
        <v>925</v>
      </c>
      <c r="B156" s="13" t="s">
        <v>930</v>
      </c>
      <c r="C156" s="13">
        <v>2022</v>
      </c>
      <c r="D156" s="13">
        <v>250</v>
      </c>
      <c r="E156" s="13" t="s">
        <v>278</v>
      </c>
      <c r="F156" t="s">
        <v>910</v>
      </c>
      <c r="G156" t="s">
        <v>896</v>
      </c>
      <c r="H156" t="s">
        <v>911</v>
      </c>
      <c r="I156">
        <v>56.936794999999996</v>
      </c>
      <c r="J156">
        <v>-110.61289499999999</v>
      </c>
      <c r="K156" s="13" t="s">
        <v>565</v>
      </c>
      <c r="M156" s="53">
        <v>44751</v>
      </c>
      <c r="N156" s="55" t="s">
        <v>285</v>
      </c>
      <c r="O156" s="13">
        <v>6</v>
      </c>
      <c r="P156" s="13">
        <v>100</v>
      </c>
      <c r="Q156" s="13" t="s">
        <v>110</v>
      </c>
      <c r="R156" s="13" t="s">
        <v>13</v>
      </c>
      <c r="S156" s="13" t="s">
        <v>582</v>
      </c>
      <c r="T156" s="13" t="s">
        <v>592</v>
      </c>
      <c r="U156" s="13" t="s">
        <v>614</v>
      </c>
      <c r="X156" s="13">
        <v>553094</v>
      </c>
      <c r="Y156" s="13" t="s">
        <v>297</v>
      </c>
      <c r="Z156" s="13">
        <v>9</v>
      </c>
      <c r="AF156" s="13">
        <f t="shared" si="10"/>
        <v>9</v>
      </c>
      <c r="AG156" s="54">
        <f t="shared" si="9"/>
        <v>16.666666666666668</v>
      </c>
      <c r="AH156" s="57">
        <f t="shared" si="11"/>
        <v>150</v>
      </c>
      <c r="AI156" s="13">
        <v>1</v>
      </c>
      <c r="AJ156" s="13" t="s">
        <v>705</v>
      </c>
      <c r="AK156" s="13">
        <v>4</v>
      </c>
      <c r="AM156" s="13" t="s">
        <v>297</v>
      </c>
    </row>
    <row r="157" spans="1:40" ht="15" customHeight="1" x14ac:dyDescent="0.25">
      <c r="A157" s="13" t="s">
        <v>925</v>
      </c>
      <c r="B157" s="13" t="s">
        <v>930</v>
      </c>
      <c r="C157" s="13">
        <v>2022</v>
      </c>
      <c r="D157" s="13">
        <v>250</v>
      </c>
      <c r="E157" s="13" t="s">
        <v>278</v>
      </c>
      <c r="F157" t="s">
        <v>910</v>
      </c>
      <c r="G157" t="s">
        <v>896</v>
      </c>
      <c r="H157" t="s">
        <v>911</v>
      </c>
      <c r="I157">
        <v>56.936794999999996</v>
      </c>
      <c r="J157">
        <v>-110.61289499999999</v>
      </c>
      <c r="K157" s="13" t="s">
        <v>565</v>
      </c>
      <c r="M157" s="53">
        <v>44751</v>
      </c>
      <c r="N157" s="55" t="s">
        <v>285</v>
      </c>
      <c r="O157" s="13">
        <v>6</v>
      </c>
      <c r="P157" s="13">
        <v>100</v>
      </c>
      <c r="Q157" s="13" t="s">
        <v>110</v>
      </c>
      <c r="R157" s="13" t="s">
        <v>13</v>
      </c>
      <c r="S157" s="13" t="s">
        <v>582</v>
      </c>
      <c r="T157" s="13" t="s">
        <v>603</v>
      </c>
      <c r="U157" s="13" t="s">
        <v>720</v>
      </c>
      <c r="X157" s="13">
        <v>83213</v>
      </c>
      <c r="Y157" s="13" t="s">
        <v>413</v>
      </c>
      <c r="Z157" s="13">
        <v>1</v>
      </c>
      <c r="AF157" s="13">
        <f t="shared" si="10"/>
        <v>1</v>
      </c>
      <c r="AG157" s="54">
        <f t="shared" si="9"/>
        <v>16.666666666666668</v>
      </c>
      <c r="AH157" s="57">
        <f t="shared" si="11"/>
        <v>16.666666666666668</v>
      </c>
      <c r="AI157" s="13">
        <v>1</v>
      </c>
      <c r="AJ157" s="13" t="s">
        <v>703</v>
      </c>
      <c r="AK157" s="13">
        <v>4</v>
      </c>
      <c r="AM157" s="13" t="s">
        <v>413</v>
      </c>
    </row>
    <row r="158" spans="1:40" ht="15" customHeight="1" x14ac:dyDescent="0.25">
      <c r="A158" s="13" t="s">
        <v>925</v>
      </c>
      <c r="B158" s="13" t="s">
        <v>930</v>
      </c>
      <c r="C158" s="13">
        <v>2022</v>
      </c>
      <c r="D158" s="13">
        <v>250</v>
      </c>
      <c r="E158" s="13" t="s">
        <v>278</v>
      </c>
      <c r="F158" t="s">
        <v>910</v>
      </c>
      <c r="G158" t="s">
        <v>896</v>
      </c>
      <c r="H158" t="s">
        <v>911</v>
      </c>
      <c r="I158">
        <v>56.936794999999996</v>
      </c>
      <c r="J158">
        <v>-110.61289499999999</v>
      </c>
      <c r="K158" s="13" t="s">
        <v>565</v>
      </c>
      <c r="M158" s="53">
        <v>44751</v>
      </c>
      <c r="N158" s="55" t="s">
        <v>285</v>
      </c>
      <c r="O158" s="13">
        <v>6</v>
      </c>
      <c r="P158" s="13">
        <v>100</v>
      </c>
      <c r="Q158" s="13" t="s">
        <v>110</v>
      </c>
      <c r="R158" s="13" t="s">
        <v>13</v>
      </c>
      <c r="S158" s="13" t="s">
        <v>582</v>
      </c>
      <c r="T158" s="13" t="s">
        <v>603</v>
      </c>
      <c r="U158" s="13" t="s">
        <v>633</v>
      </c>
      <c r="X158" s="13">
        <v>83350</v>
      </c>
      <c r="Y158" s="13" t="s">
        <v>298</v>
      </c>
      <c r="Z158" s="13">
        <v>1</v>
      </c>
      <c r="AF158" s="13">
        <f t="shared" si="10"/>
        <v>1</v>
      </c>
      <c r="AG158" s="54">
        <f t="shared" si="9"/>
        <v>16.666666666666668</v>
      </c>
      <c r="AH158" s="57">
        <f t="shared" si="11"/>
        <v>16.666666666666668</v>
      </c>
      <c r="AI158" s="13">
        <v>1</v>
      </c>
      <c r="AJ158" s="13" t="s">
        <v>703</v>
      </c>
      <c r="AK158" s="13">
        <v>4</v>
      </c>
      <c r="AL158" s="13" t="s">
        <v>783</v>
      </c>
      <c r="AM158" s="13" t="s">
        <v>298</v>
      </c>
    </row>
    <row r="159" spans="1:40" ht="15" customHeight="1" x14ac:dyDescent="0.25">
      <c r="A159" s="13" t="s">
        <v>925</v>
      </c>
      <c r="B159" s="13" t="s">
        <v>930</v>
      </c>
      <c r="C159" s="13">
        <v>2022</v>
      </c>
      <c r="D159" s="13">
        <v>250</v>
      </c>
      <c r="E159" s="13" t="s">
        <v>278</v>
      </c>
      <c r="F159" t="s">
        <v>910</v>
      </c>
      <c r="G159" t="s">
        <v>896</v>
      </c>
      <c r="H159" t="s">
        <v>911</v>
      </c>
      <c r="I159">
        <v>56.936794999999996</v>
      </c>
      <c r="J159">
        <v>-110.61289499999999</v>
      </c>
      <c r="K159" s="13" t="s">
        <v>565</v>
      </c>
      <c r="M159" s="53">
        <v>44751</v>
      </c>
      <c r="N159" s="55" t="s">
        <v>285</v>
      </c>
      <c r="O159" s="13">
        <v>6</v>
      </c>
      <c r="P159" s="13">
        <v>100</v>
      </c>
      <c r="Q159" s="13" t="s">
        <v>110</v>
      </c>
      <c r="R159" s="13" t="s">
        <v>13</v>
      </c>
      <c r="S159" s="13" t="s">
        <v>582</v>
      </c>
      <c r="T159" s="13" t="s">
        <v>603</v>
      </c>
      <c r="U159" s="13" t="s">
        <v>632</v>
      </c>
      <c r="X159" s="13">
        <v>83072</v>
      </c>
      <c r="Y159" s="13" t="s">
        <v>415</v>
      </c>
      <c r="AE159" s="13">
        <v>1</v>
      </c>
      <c r="AF159" s="13">
        <f t="shared" si="10"/>
        <v>1</v>
      </c>
      <c r="AG159" s="54">
        <f t="shared" si="9"/>
        <v>16.666666666666668</v>
      </c>
      <c r="AH159" s="57">
        <f t="shared" si="11"/>
        <v>16.666666666666668</v>
      </c>
      <c r="AI159" s="13">
        <v>1</v>
      </c>
      <c r="AJ159" s="13" t="s">
        <v>703</v>
      </c>
      <c r="AK159" s="13">
        <v>6</v>
      </c>
      <c r="AL159" s="13" t="s">
        <v>799</v>
      </c>
      <c r="AM159" s="13" t="s">
        <v>415</v>
      </c>
    </row>
    <row r="160" spans="1:40" ht="15" customHeight="1" x14ac:dyDescent="0.25">
      <c r="A160" s="13" t="s">
        <v>925</v>
      </c>
      <c r="B160" s="13" t="s">
        <v>930</v>
      </c>
      <c r="C160" s="13">
        <v>2022</v>
      </c>
      <c r="D160" s="13">
        <v>250</v>
      </c>
      <c r="E160" s="13" t="s">
        <v>278</v>
      </c>
      <c r="F160" t="s">
        <v>910</v>
      </c>
      <c r="G160" t="s">
        <v>896</v>
      </c>
      <c r="H160" t="s">
        <v>911</v>
      </c>
      <c r="I160">
        <v>56.936794999999996</v>
      </c>
      <c r="J160">
        <v>-110.61289499999999</v>
      </c>
      <c r="K160" s="13" t="s">
        <v>565</v>
      </c>
      <c r="M160" s="53">
        <v>44751</v>
      </c>
      <c r="N160" s="55" t="s">
        <v>285</v>
      </c>
      <c r="O160" s="13">
        <v>6</v>
      </c>
      <c r="P160" s="13">
        <v>100</v>
      </c>
      <c r="Q160" s="13" t="s">
        <v>110</v>
      </c>
      <c r="R160" s="13" t="s">
        <v>13</v>
      </c>
      <c r="S160" s="13" t="s">
        <v>582</v>
      </c>
      <c r="X160" s="13">
        <v>82708</v>
      </c>
      <c r="Y160" s="13" t="s">
        <v>716</v>
      </c>
      <c r="AB160" s="13">
        <v>1</v>
      </c>
      <c r="AF160" s="13">
        <f t="shared" si="10"/>
        <v>1</v>
      </c>
      <c r="AG160" s="54">
        <f t="shared" si="9"/>
        <v>16.666666666666668</v>
      </c>
      <c r="AH160" s="57">
        <f t="shared" si="11"/>
        <v>16.666666666666668</v>
      </c>
      <c r="AJ160" s="13" t="s">
        <v>703</v>
      </c>
      <c r="AK160" s="13">
        <v>5</v>
      </c>
      <c r="AM160" s="13" t="s">
        <v>716</v>
      </c>
      <c r="AN160" s="13" t="s">
        <v>717</v>
      </c>
    </row>
    <row r="161" spans="1:40" ht="15" customHeight="1" x14ac:dyDescent="0.25">
      <c r="A161" s="13" t="s">
        <v>925</v>
      </c>
      <c r="B161" s="13" t="s">
        <v>930</v>
      </c>
      <c r="C161" s="13">
        <v>2022</v>
      </c>
      <c r="D161" s="13">
        <v>250</v>
      </c>
      <c r="E161" s="13" t="s">
        <v>278</v>
      </c>
      <c r="F161" t="s">
        <v>910</v>
      </c>
      <c r="G161" t="s">
        <v>896</v>
      </c>
      <c r="H161" t="s">
        <v>911</v>
      </c>
      <c r="I161">
        <v>56.936794999999996</v>
      </c>
      <c r="J161">
        <v>-110.61289499999999</v>
      </c>
      <c r="K161" s="13" t="s">
        <v>565</v>
      </c>
      <c r="M161" s="53">
        <v>44751</v>
      </c>
      <c r="N161" s="55" t="s">
        <v>285</v>
      </c>
      <c r="O161" s="13">
        <v>6</v>
      </c>
      <c r="P161" s="13">
        <v>100</v>
      </c>
      <c r="Q161" s="13" t="s">
        <v>33</v>
      </c>
      <c r="R161" s="13" t="s">
        <v>13</v>
      </c>
      <c r="S161" s="13" t="s">
        <v>581</v>
      </c>
      <c r="T161" s="13" t="s">
        <v>591</v>
      </c>
      <c r="U161" s="13" t="s">
        <v>612</v>
      </c>
      <c r="X161" s="13">
        <v>94025</v>
      </c>
      <c r="Y161" s="13" t="s">
        <v>300</v>
      </c>
      <c r="AA161" s="13">
        <v>1</v>
      </c>
      <c r="AF161" s="13">
        <f t="shared" si="10"/>
        <v>1</v>
      </c>
      <c r="AG161" s="54">
        <f t="shared" si="9"/>
        <v>16.666666666666668</v>
      </c>
      <c r="AH161" s="57">
        <f t="shared" si="11"/>
        <v>16.666666666666668</v>
      </c>
      <c r="AI161" s="13">
        <v>1</v>
      </c>
      <c r="AJ161" s="13" t="s">
        <v>704</v>
      </c>
      <c r="AK161" s="13">
        <v>8</v>
      </c>
      <c r="AM161" s="13" t="s">
        <v>300</v>
      </c>
    </row>
    <row r="162" spans="1:40" ht="15" customHeight="1" x14ac:dyDescent="0.25">
      <c r="A162" s="13" t="s">
        <v>925</v>
      </c>
      <c r="B162" s="13" t="s">
        <v>930</v>
      </c>
      <c r="C162" s="13">
        <v>2022</v>
      </c>
      <c r="D162" s="13">
        <v>250</v>
      </c>
      <c r="E162" s="13" t="s">
        <v>278</v>
      </c>
      <c r="F162" t="s">
        <v>910</v>
      </c>
      <c r="G162" t="s">
        <v>896</v>
      </c>
      <c r="H162" t="s">
        <v>911</v>
      </c>
      <c r="I162">
        <v>56.936794999999996</v>
      </c>
      <c r="J162">
        <v>-110.61289499999999</v>
      </c>
      <c r="K162" s="13" t="s">
        <v>565</v>
      </c>
      <c r="M162" s="53">
        <v>44751</v>
      </c>
      <c r="N162" s="55" t="s">
        <v>285</v>
      </c>
      <c r="O162" s="13">
        <v>6</v>
      </c>
      <c r="P162" s="13">
        <v>100</v>
      </c>
      <c r="Q162" s="13" t="s">
        <v>33</v>
      </c>
      <c r="R162" s="13" t="s">
        <v>13</v>
      </c>
      <c r="S162" s="13" t="s">
        <v>581</v>
      </c>
      <c r="T162" s="13" t="s">
        <v>591</v>
      </c>
      <c r="X162" s="13">
        <v>93294</v>
      </c>
      <c r="Y162" s="13" t="s">
        <v>301</v>
      </c>
      <c r="AA162" s="13">
        <v>2</v>
      </c>
      <c r="AF162" s="13">
        <f t="shared" si="10"/>
        <v>2</v>
      </c>
      <c r="AG162" s="54">
        <f t="shared" si="9"/>
        <v>16.666666666666668</v>
      </c>
      <c r="AH162" s="57">
        <f t="shared" si="11"/>
        <v>33.333333333333336</v>
      </c>
      <c r="AJ162" s="13" t="s">
        <v>704</v>
      </c>
      <c r="AK162" s="13">
        <v>4</v>
      </c>
      <c r="AM162" s="13" t="s">
        <v>301</v>
      </c>
    </row>
    <row r="163" spans="1:40" ht="15" customHeight="1" x14ac:dyDescent="0.25">
      <c r="A163" s="13" t="s">
        <v>925</v>
      </c>
      <c r="B163" s="13" t="s">
        <v>930</v>
      </c>
      <c r="C163" s="13">
        <v>2022</v>
      </c>
      <c r="D163" s="13">
        <v>250</v>
      </c>
      <c r="E163" s="13" t="s">
        <v>278</v>
      </c>
      <c r="F163" t="s">
        <v>910</v>
      </c>
      <c r="G163" t="s">
        <v>896</v>
      </c>
      <c r="H163" t="s">
        <v>911</v>
      </c>
      <c r="I163">
        <v>56.936794999999996</v>
      </c>
      <c r="J163">
        <v>-110.61289499999999</v>
      </c>
      <c r="K163" s="13" t="s">
        <v>565</v>
      </c>
      <c r="M163" s="53">
        <v>44751</v>
      </c>
      <c r="N163" s="55" t="s">
        <v>285</v>
      </c>
      <c r="O163" s="13" t="s">
        <v>841</v>
      </c>
      <c r="P163" s="13">
        <v>100</v>
      </c>
      <c r="Q163" s="13" t="s">
        <v>32</v>
      </c>
      <c r="R163" s="13" t="s">
        <v>13</v>
      </c>
      <c r="S163" s="13" t="s">
        <v>749</v>
      </c>
      <c r="T163" s="13" t="s">
        <v>750</v>
      </c>
      <c r="U163" s="13" t="s">
        <v>814</v>
      </c>
      <c r="X163" s="13">
        <v>83974</v>
      </c>
      <c r="Y163" s="13" t="s">
        <v>815</v>
      </c>
      <c r="Z163" s="13">
        <v>2</v>
      </c>
      <c r="AF163" s="13">
        <f t="shared" si="10"/>
        <v>2</v>
      </c>
      <c r="AG163" s="54">
        <f t="shared" ref="AG163:AG175" si="12">100/6</f>
        <v>16.666666666666668</v>
      </c>
      <c r="AH163" s="57">
        <f t="shared" si="11"/>
        <v>33.333333333333336</v>
      </c>
      <c r="AI163" s="13">
        <v>1</v>
      </c>
      <c r="AJ163" s="13" t="s">
        <v>706</v>
      </c>
      <c r="AK163" s="13">
        <v>8</v>
      </c>
      <c r="AM163" s="13" t="s">
        <v>815</v>
      </c>
    </row>
    <row r="164" spans="1:40" ht="15" customHeight="1" x14ac:dyDescent="0.25">
      <c r="A164" s="13" t="s">
        <v>925</v>
      </c>
      <c r="B164" s="13" t="s">
        <v>930</v>
      </c>
      <c r="C164" s="13">
        <v>2022</v>
      </c>
      <c r="D164" s="13">
        <v>250</v>
      </c>
      <c r="E164" s="13" t="s">
        <v>278</v>
      </c>
      <c r="F164" t="s">
        <v>910</v>
      </c>
      <c r="G164" t="s">
        <v>896</v>
      </c>
      <c r="H164" t="s">
        <v>911</v>
      </c>
      <c r="I164">
        <v>56.936794999999996</v>
      </c>
      <c r="J164">
        <v>-110.61289499999999</v>
      </c>
      <c r="K164" s="13" t="s">
        <v>565</v>
      </c>
      <c r="M164" s="53">
        <v>44751</v>
      </c>
      <c r="N164" s="55" t="s">
        <v>285</v>
      </c>
      <c r="O164" s="13" t="s">
        <v>841</v>
      </c>
      <c r="P164" s="13">
        <v>100</v>
      </c>
      <c r="Q164" s="13" t="s">
        <v>32</v>
      </c>
      <c r="R164" s="13" t="s">
        <v>13</v>
      </c>
      <c r="S164" s="13" t="s">
        <v>749</v>
      </c>
      <c r="T164" s="13" t="s">
        <v>750</v>
      </c>
      <c r="U164" s="13" t="s">
        <v>814</v>
      </c>
      <c r="X164" s="13">
        <v>83973</v>
      </c>
      <c r="Y164" s="13" t="s">
        <v>818</v>
      </c>
      <c r="Z164" s="13">
        <v>1</v>
      </c>
      <c r="AF164" s="13">
        <f t="shared" si="10"/>
        <v>1</v>
      </c>
      <c r="AG164" s="54">
        <f t="shared" si="12"/>
        <v>16.666666666666668</v>
      </c>
      <c r="AH164" s="57">
        <f t="shared" si="11"/>
        <v>16.666666666666668</v>
      </c>
      <c r="AJ164" s="13" t="s">
        <v>704</v>
      </c>
      <c r="AK164" s="13">
        <v>8</v>
      </c>
      <c r="AM164" s="13" t="s">
        <v>818</v>
      </c>
    </row>
    <row r="165" spans="1:40" ht="15" customHeight="1" x14ac:dyDescent="0.25">
      <c r="A165" s="13" t="s">
        <v>925</v>
      </c>
      <c r="B165" s="13" t="s">
        <v>930</v>
      </c>
      <c r="C165" s="13">
        <v>2022</v>
      </c>
      <c r="D165" s="13">
        <v>250</v>
      </c>
      <c r="E165" s="13" t="s">
        <v>278</v>
      </c>
      <c r="F165" t="s">
        <v>910</v>
      </c>
      <c r="G165" t="s">
        <v>896</v>
      </c>
      <c r="H165" t="s">
        <v>911</v>
      </c>
      <c r="I165">
        <v>56.936794999999996</v>
      </c>
      <c r="J165">
        <v>-110.61289499999999</v>
      </c>
      <c r="K165" s="13" t="s">
        <v>565</v>
      </c>
      <c r="M165" s="53">
        <v>44751</v>
      </c>
      <c r="N165" s="55" t="s">
        <v>285</v>
      </c>
      <c r="O165" s="13" t="s">
        <v>841</v>
      </c>
      <c r="P165" s="13">
        <v>100</v>
      </c>
      <c r="Q165" s="13" t="s">
        <v>32</v>
      </c>
      <c r="R165" s="13" t="s">
        <v>13</v>
      </c>
      <c r="S165" s="13" t="s">
        <v>749</v>
      </c>
      <c r="T165" s="13" t="s">
        <v>750</v>
      </c>
      <c r="U165" s="13" t="s">
        <v>814</v>
      </c>
      <c r="X165" s="13">
        <v>83992</v>
      </c>
      <c r="Y165" s="13" t="s">
        <v>819</v>
      </c>
      <c r="Z165" s="13">
        <v>1</v>
      </c>
      <c r="AF165" s="13">
        <f t="shared" si="10"/>
        <v>1</v>
      </c>
      <c r="AG165" s="54">
        <f t="shared" si="12"/>
        <v>16.666666666666668</v>
      </c>
      <c r="AH165" s="57">
        <f t="shared" si="11"/>
        <v>16.666666666666668</v>
      </c>
      <c r="AI165" s="13">
        <v>1</v>
      </c>
      <c r="AJ165" s="13" t="s">
        <v>706</v>
      </c>
      <c r="AK165" s="13">
        <v>8</v>
      </c>
      <c r="AM165" s="13" t="s">
        <v>819</v>
      </c>
    </row>
    <row r="166" spans="1:40" ht="15" customHeight="1" x14ac:dyDescent="0.25">
      <c r="A166" s="13" t="s">
        <v>925</v>
      </c>
      <c r="B166" s="13" t="s">
        <v>930</v>
      </c>
      <c r="C166" s="13">
        <v>2022</v>
      </c>
      <c r="D166" s="13">
        <v>250</v>
      </c>
      <c r="E166" s="13" t="s">
        <v>278</v>
      </c>
      <c r="F166" t="s">
        <v>910</v>
      </c>
      <c r="G166" t="s">
        <v>896</v>
      </c>
      <c r="H166" t="s">
        <v>911</v>
      </c>
      <c r="I166">
        <v>56.936794999999996</v>
      </c>
      <c r="J166">
        <v>-110.61289499999999</v>
      </c>
      <c r="K166" s="13" t="s">
        <v>565</v>
      </c>
      <c r="M166" s="53">
        <v>44751</v>
      </c>
      <c r="N166" s="55" t="s">
        <v>285</v>
      </c>
      <c r="O166" s="13" t="s">
        <v>841</v>
      </c>
      <c r="P166" s="13">
        <v>100</v>
      </c>
      <c r="Q166" s="13" t="s">
        <v>32</v>
      </c>
      <c r="R166" s="13" t="s">
        <v>13</v>
      </c>
      <c r="S166" s="13" t="s">
        <v>749</v>
      </c>
      <c r="T166" s="13" t="s">
        <v>750</v>
      </c>
      <c r="U166" s="13" t="s">
        <v>814</v>
      </c>
      <c r="X166" s="13">
        <v>84016</v>
      </c>
      <c r="Y166" s="13" t="s">
        <v>827</v>
      </c>
      <c r="Z166" s="13">
        <v>56</v>
      </c>
      <c r="AF166" s="13">
        <f t="shared" si="10"/>
        <v>56</v>
      </c>
      <c r="AG166" s="54">
        <f t="shared" si="12"/>
        <v>16.666666666666668</v>
      </c>
      <c r="AH166" s="57">
        <f t="shared" si="11"/>
        <v>933.33333333333337</v>
      </c>
      <c r="AI166" s="13">
        <v>1</v>
      </c>
      <c r="AJ166" s="13" t="s">
        <v>706</v>
      </c>
      <c r="AK166" s="13">
        <v>8</v>
      </c>
      <c r="AM166" s="13" t="s">
        <v>827</v>
      </c>
    </row>
    <row r="167" spans="1:40" ht="15" customHeight="1" x14ac:dyDescent="0.25">
      <c r="A167" s="13" t="s">
        <v>925</v>
      </c>
      <c r="B167" s="13" t="s">
        <v>930</v>
      </c>
      <c r="C167" s="13">
        <v>2022</v>
      </c>
      <c r="D167" s="13">
        <v>250</v>
      </c>
      <c r="E167" s="13" t="s">
        <v>278</v>
      </c>
      <c r="F167" t="s">
        <v>910</v>
      </c>
      <c r="G167" t="s">
        <v>896</v>
      </c>
      <c r="H167" t="s">
        <v>911</v>
      </c>
      <c r="I167">
        <v>56.936794999999996</v>
      </c>
      <c r="J167">
        <v>-110.61289499999999</v>
      </c>
      <c r="K167" s="13" t="s">
        <v>565</v>
      </c>
      <c r="M167" s="53">
        <v>44751</v>
      </c>
      <c r="N167" s="55" t="s">
        <v>285</v>
      </c>
      <c r="O167" s="13" t="s">
        <v>841</v>
      </c>
      <c r="P167" s="13">
        <v>100</v>
      </c>
      <c r="Q167" s="13" t="s">
        <v>32</v>
      </c>
      <c r="R167" s="13" t="s">
        <v>13</v>
      </c>
      <c r="S167" s="13" t="s">
        <v>749</v>
      </c>
      <c r="T167" s="13" t="s">
        <v>750</v>
      </c>
      <c r="U167" s="13" t="s">
        <v>824</v>
      </c>
      <c r="X167" s="13">
        <v>83873</v>
      </c>
      <c r="Y167" s="13" t="s">
        <v>825</v>
      </c>
      <c r="Z167" s="13">
        <v>18</v>
      </c>
      <c r="AF167" s="13">
        <f t="shared" si="10"/>
        <v>18</v>
      </c>
      <c r="AG167" s="54">
        <f t="shared" si="12"/>
        <v>16.666666666666668</v>
      </c>
      <c r="AH167" s="57">
        <f t="shared" si="11"/>
        <v>300</v>
      </c>
      <c r="AI167" s="13">
        <v>1</v>
      </c>
      <c r="AJ167" s="13" t="s">
        <v>706</v>
      </c>
      <c r="AK167" s="13">
        <v>8</v>
      </c>
      <c r="AM167" s="13" t="s">
        <v>825</v>
      </c>
    </row>
    <row r="168" spans="1:40" ht="15" customHeight="1" x14ac:dyDescent="0.25">
      <c r="A168" s="13" t="s">
        <v>925</v>
      </c>
      <c r="B168" s="13" t="s">
        <v>930</v>
      </c>
      <c r="C168" s="13">
        <v>2022</v>
      </c>
      <c r="D168" s="13">
        <v>250</v>
      </c>
      <c r="E168" s="13" t="s">
        <v>278</v>
      </c>
      <c r="F168" t="s">
        <v>910</v>
      </c>
      <c r="G168" t="s">
        <v>896</v>
      </c>
      <c r="H168" t="s">
        <v>911</v>
      </c>
      <c r="I168">
        <v>56.936794999999996</v>
      </c>
      <c r="J168">
        <v>-110.61289499999999</v>
      </c>
      <c r="K168" s="13" t="s">
        <v>565</v>
      </c>
      <c r="M168" s="53">
        <v>44751</v>
      </c>
      <c r="N168" s="55" t="s">
        <v>285</v>
      </c>
      <c r="O168" s="13" t="s">
        <v>841</v>
      </c>
      <c r="P168" s="13">
        <v>100</v>
      </c>
      <c r="Q168" s="13" t="s">
        <v>32</v>
      </c>
      <c r="R168" s="13" t="s">
        <v>13</v>
      </c>
      <c r="S168" s="13" t="s">
        <v>749</v>
      </c>
      <c r="T168" s="13" t="s">
        <v>750</v>
      </c>
      <c r="U168" s="13" t="s">
        <v>824</v>
      </c>
      <c r="X168" s="13">
        <v>83872</v>
      </c>
      <c r="Y168" s="13" t="s">
        <v>826</v>
      </c>
      <c r="Z168" s="13">
        <v>14</v>
      </c>
      <c r="AF168" s="13">
        <f t="shared" si="10"/>
        <v>14</v>
      </c>
      <c r="AG168" s="54">
        <f t="shared" si="12"/>
        <v>16.666666666666668</v>
      </c>
      <c r="AH168" s="57">
        <f t="shared" si="11"/>
        <v>233.33333333333334</v>
      </c>
      <c r="AJ168" s="13" t="s">
        <v>704</v>
      </c>
      <c r="AK168" s="13">
        <v>8</v>
      </c>
      <c r="AM168" s="13" t="s">
        <v>826</v>
      </c>
    </row>
    <row r="169" spans="1:40" ht="15" customHeight="1" x14ac:dyDescent="0.25">
      <c r="A169" s="13" t="s">
        <v>925</v>
      </c>
      <c r="B169" s="13" t="s">
        <v>930</v>
      </c>
      <c r="C169" s="13">
        <v>2022</v>
      </c>
      <c r="D169" s="13">
        <v>250</v>
      </c>
      <c r="E169" s="13" t="s">
        <v>278</v>
      </c>
      <c r="F169" t="s">
        <v>910</v>
      </c>
      <c r="G169" t="s">
        <v>896</v>
      </c>
      <c r="H169" t="s">
        <v>911</v>
      </c>
      <c r="I169">
        <v>56.936794999999996</v>
      </c>
      <c r="J169">
        <v>-110.61289499999999</v>
      </c>
      <c r="K169" s="13" t="s">
        <v>565</v>
      </c>
      <c r="M169" s="53">
        <v>44751</v>
      </c>
      <c r="N169" s="55" t="s">
        <v>285</v>
      </c>
      <c r="O169" s="13" t="s">
        <v>841</v>
      </c>
      <c r="P169" s="13">
        <v>100</v>
      </c>
      <c r="Q169" s="13" t="s">
        <v>32</v>
      </c>
      <c r="R169" s="13" t="s">
        <v>13</v>
      </c>
      <c r="S169" s="13" t="s">
        <v>749</v>
      </c>
      <c r="T169" s="13" t="s">
        <v>750</v>
      </c>
      <c r="U169" s="13" t="s">
        <v>824</v>
      </c>
      <c r="X169" s="13">
        <v>83899</v>
      </c>
      <c r="Y169" s="13" t="s">
        <v>839</v>
      </c>
      <c r="Z169" s="13">
        <v>147</v>
      </c>
      <c r="AF169" s="13">
        <f t="shared" si="10"/>
        <v>147</v>
      </c>
      <c r="AG169" s="54">
        <f t="shared" si="12"/>
        <v>16.666666666666668</v>
      </c>
      <c r="AH169" s="57">
        <f t="shared" si="11"/>
        <v>2450</v>
      </c>
      <c r="AI169" s="13">
        <v>1</v>
      </c>
      <c r="AJ169" s="13" t="s">
        <v>706</v>
      </c>
      <c r="AK169" s="13">
        <v>8</v>
      </c>
      <c r="AM169" s="13" t="s">
        <v>839</v>
      </c>
    </row>
    <row r="170" spans="1:40" ht="15" customHeight="1" x14ac:dyDescent="0.25">
      <c r="A170" s="13" t="s">
        <v>925</v>
      </c>
      <c r="B170" s="13" t="s">
        <v>930</v>
      </c>
      <c r="C170" s="13">
        <v>2022</v>
      </c>
      <c r="D170" s="13">
        <v>250</v>
      </c>
      <c r="E170" s="13" t="s">
        <v>278</v>
      </c>
      <c r="F170" t="s">
        <v>910</v>
      </c>
      <c r="G170" t="s">
        <v>896</v>
      </c>
      <c r="H170" t="s">
        <v>911</v>
      </c>
      <c r="I170">
        <v>56.936794999999996</v>
      </c>
      <c r="J170">
        <v>-110.61289499999999</v>
      </c>
      <c r="K170" s="13" t="s">
        <v>565</v>
      </c>
      <c r="M170" s="53">
        <v>44751</v>
      </c>
      <c r="N170" s="55" t="s">
        <v>285</v>
      </c>
      <c r="O170" s="13" t="s">
        <v>841</v>
      </c>
      <c r="P170" s="13">
        <v>100</v>
      </c>
      <c r="Q170" s="13" t="s">
        <v>32</v>
      </c>
      <c r="R170" s="13" t="s">
        <v>13</v>
      </c>
      <c r="S170" s="13" t="s">
        <v>749</v>
      </c>
      <c r="T170" s="13" t="s">
        <v>750</v>
      </c>
      <c r="U170" s="13" t="s">
        <v>834</v>
      </c>
      <c r="X170" s="13">
        <v>83969</v>
      </c>
      <c r="Y170" s="13" t="s">
        <v>835</v>
      </c>
      <c r="Z170" s="13">
        <v>2</v>
      </c>
      <c r="AF170" s="13">
        <f t="shared" si="10"/>
        <v>2</v>
      </c>
      <c r="AG170" s="54">
        <f t="shared" si="12"/>
        <v>16.666666666666668</v>
      </c>
      <c r="AH170" s="57">
        <f t="shared" si="11"/>
        <v>33.333333333333336</v>
      </c>
      <c r="AI170" s="13">
        <v>1</v>
      </c>
      <c r="AJ170" s="13" t="s">
        <v>706</v>
      </c>
      <c r="AK170" s="13">
        <v>8</v>
      </c>
      <c r="AM170" s="13" t="s">
        <v>835</v>
      </c>
    </row>
    <row r="171" spans="1:40" ht="15" customHeight="1" x14ac:dyDescent="0.25">
      <c r="A171" s="13" t="s">
        <v>925</v>
      </c>
      <c r="B171" s="13" t="s">
        <v>930</v>
      </c>
      <c r="C171" s="13">
        <v>2022</v>
      </c>
      <c r="D171" s="13">
        <v>250</v>
      </c>
      <c r="E171" s="13" t="s">
        <v>278</v>
      </c>
      <c r="F171" t="s">
        <v>910</v>
      </c>
      <c r="G171" t="s">
        <v>896</v>
      </c>
      <c r="H171" t="s">
        <v>911</v>
      </c>
      <c r="I171">
        <v>56.936794999999996</v>
      </c>
      <c r="J171">
        <v>-110.61289499999999</v>
      </c>
      <c r="K171" s="13" t="s">
        <v>565</v>
      </c>
      <c r="M171" s="53">
        <v>44751</v>
      </c>
      <c r="N171" s="55" t="s">
        <v>285</v>
      </c>
      <c r="O171" s="13" t="s">
        <v>841</v>
      </c>
      <c r="P171" s="13">
        <v>100</v>
      </c>
      <c r="Q171" s="13" t="s">
        <v>32</v>
      </c>
      <c r="R171" s="13" t="s">
        <v>13</v>
      </c>
      <c r="S171" s="13" t="s">
        <v>749</v>
      </c>
      <c r="T171" s="13" t="s">
        <v>750</v>
      </c>
      <c r="U171" s="13" t="s">
        <v>837</v>
      </c>
      <c r="X171" s="13">
        <v>83834</v>
      </c>
      <c r="Y171" s="13" t="s">
        <v>838</v>
      </c>
      <c r="Z171" s="13">
        <v>1</v>
      </c>
      <c r="AF171" s="13">
        <f t="shared" si="10"/>
        <v>1</v>
      </c>
      <c r="AG171" s="54">
        <f t="shared" si="12"/>
        <v>16.666666666666668</v>
      </c>
      <c r="AH171" s="57">
        <f t="shared" si="11"/>
        <v>16.666666666666668</v>
      </c>
      <c r="AI171" s="13">
        <v>1</v>
      </c>
      <c r="AJ171" s="13" t="s">
        <v>706</v>
      </c>
      <c r="AK171" s="13">
        <v>8</v>
      </c>
      <c r="AM171" s="13" t="s">
        <v>838</v>
      </c>
    </row>
    <row r="172" spans="1:40" ht="15" customHeight="1" x14ac:dyDescent="0.25">
      <c r="A172" s="13" t="s">
        <v>925</v>
      </c>
      <c r="B172" s="13" t="s">
        <v>930</v>
      </c>
      <c r="C172" s="13">
        <v>2022</v>
      </c>
      <c r="D172" s="13">
        <v>250</v>
      </c>
      <c r="E172" s="13" t="s">
        <v>278</v>
      </c>
      <c r="F172" t="s">
        <v>910</v>
      </c>
      <c r="G172" t="s">
        <v>896</v>
      </c>
      <c r="H172" t="s">
        <v>911</v>
      </c>
      <c r="I172">
        <v>56.936794999999996</v>
      </c>
      <c r="J172">
        <v>-110.61289499999999</v>
      </c>
      <c r="K172" s="13" t="s">
        <v>565</v>
      </c>
      <c r="M172" s="53">
        <v>44751</v>
      </c>
      <c r="N172" s="55" t="s">
        <v>285</v>
      </c>
      <c r="O172" s="13" t="s">
        <v>841</v>
      </c>
      <c r="P172" s="13">
        <v>100</v>
      </c>
      <c r="Q172" s="13" t="s">
        <v>32</v>
      </c>
      <c r="R172" s="13" t="s">
        <v>13</v>
      </c>
      <c r="S172" s="13" t="s">
        <v>749</v>
      </c>
      <c r="T172" s="13" t="s">
        <v>750</v>
      </c>
      <c r="X172" s="13">
        <v>83832</v>
      </c>
      <c r="Y172" s="13" t="s">
        <v>359</v>
      </c>
      <c r="Z172" s="13">
        <v>116</v>
      </c>
      <c r="AF172" s="13">
        <f t="shared" si="10"/>
        <v>116</v>
      </c>
      <c r="AG172" s="54">
        <f t="shared" si="12"/>
        <v>16.666666666666668</v>
      </c>
      <c r="AH172" s="57">
        <f t="shared" si="11"/>
        <v>1933.3333333333335</v>
      </c>
      <c r="AJ172" s="13" t="s">
        <v>706</v>
      </c>
      <c r="AK172" s="13">
        <v>8</v>
      </c>
      <c r="AM172" s="13" t="s">
        <v>359</v>
      </c>
    </row>
    <row r="173" spans="1:40" ht="15" customHeight="1" x14ac:dyDescent="0.25">
      <c r="A173" s="13" t="s">
        <v>925</v>
      </c>
      <c r="B173" s="13" t="s">
        <v>930</v>
      </c>
      <c r="C173" s="13">
        <v>2022</v>
      </c>
      <c r="D173" s="13">
        <v>250</v>
      </c>
      <c r="E173" s="13" t="s">
        <v>278</v>
      </c>
      <c r="F173" t="s">
        <v>910</v>
      </c>
      <c r="G173" t="s">
        <v>896</v>
      </c>
      <c r="H173" t="s">
        <v>911</v>
      </c>
      <c r="I173">
        <v>56.936794999999996</v>
      </c>
      <c r="J173">
        <v>-110.61289499999999</v>
      </c>
      <c r="K173" s="13" t="s">
        <v>565</v>
      </c>
      <c r="M173" s="53">
        <v>44751</v>
      </c>
      <c r="N173" s="55" t="s">
        <v>285</v>
      </c>
      <c r="O173" s="13" t="s">
        <v>841</v>
      </c>
      <c r="P173" s="13">
        <v>100</v>
      </c>
      <c r="Q173" s="13" t="s">
        <v>83</v>
      </c>
      <c r="R173" s="13" t="s">
        <v>13</v>
      </c>
      <c r="S173" s="13" t="s">
        <v>760</v>
      </c>
      <c r="T173" s="13" t="s">
        <v>820</v>
      </c>
      <c r="X173" s="13">
        <v>88530</v>
      </c>
      <c r="Y173" s="13" t="s">
        <v>823</v>
      </c>
      <c r="Z173" s="13">
        <v>200</v>
      </c>
      <c r="AF173" s="13">
        <f t="shared" si="10"/>
        <v>200</v>
      </c>
      <c r="AG173" s="54">
        <f t="shared" si="12"/>
        <v>16.666666666666668</v>
      </c>
      <c r="AH173" s="57">
        <f t="shared" si="11"/>
        <v>3333.3333333333335</v>
      </c>
      <c r="AI173" s="13">
        <v>1</v>
      </c>
      <c r="AJ173" s="13" t="s">
        <v>706</v>
      </c>
      <c r="AK173" s="13">
        <v>8</v>
      </c>
      <c r="AM173" s="13" t="s">
        <v>823</v>
      </c>
    </row>
    <row r="174" spans="1:40" ht="15" customHeight="1" x14ac:dyDescent="0.25">
      <c r="A174" s="13" t="s">
        <v>925</v>
      </c>
      <c r="B174" s="13" t="s">
        <v>930</v>
      </c>
      <c r="C174" s="13">
        <v>2022</v>
      </c>
      <c r="D174" s="13">
        <v>250</v>
      </c>
      <c r="E174" s="13" t="s">
        <v>278</v>
      </c>
      <c r="F174" t="s">
        <v>910</v>
      </c>
      <c r="G174" t="s">
        <v>896</v>
      </c>
      <c r="H174" t="s">
        <v>911</v>
      </c>
      <c r="I174">
        <v>56.936794999999996</v>
      </c>
      <c r="J174">
        <v>-110.61289499999999</v>
      </c>
      <c r="K174" s="13" t="s">
        <v>565</v>
      </c>
      <c r="M174" s="53">
        <v>44751</v>
      </c>
      <c r="N174" s="55" t="s">
        <v>285</v>
      </c>
      <c r="O174" s="13" t="s">
        <v>841</v>
      </c>
      <c r="P174" s="13">
        <v>100</v>
      </c>
      <c r="Q174" s="13" t="s">
        <v>83</v>
      </c>
      <c r="R174" s="13" t="s">
        <v>13</v>
      </c>
      <c r="S174" s="13" t="s">
        <v>760</v>
      </c>
      <c r="T174" s="13" t="s">
        <v>828</v>
      </c>
      <c r="X174" s="13">
        <v>86110</v>
      </c>
      <c r="Y174" s="13" t="s">
        <v>829</v>
      </c>
      <c r="Z174" s="13">
        <v>22</v>
      </c>
      <c r="AF174" s="13">
        <f t="shared" si="10"/>
        <v>22</v>
      </c>
      <c r="AG174" s="54">
        <f t="shared" si="12"/>
        <v>16.666666666666668</v>
      </c>
      <c r="AH174" s="57">
        <f t="shared" si="11"/>
        <v>366.66666666666669</v>
      </c>
      <c r="AI174" s="13">
        <v>1</v>
      </c>
      <c r="AJ174" s="13" t="s">
        <v>704</v>
      </c>
      <c r="AK174" s="13">
        <v>8</v>
      </c>
      <c r="AM174" s="13" t="s">
        <v>829</v>
      </c>
    </row>
    <row r="175" spans="1:40" ht="15" customHeight="1" x14ac:dyDescent="0.25">
      <c r="A175" s="13" t="s">
        <v>925</v>
      </c>
      <c r="B175" s="13" t="s">
        <v>930</v>
      </c>
      <c r="C175" s="13">
        <v>2022</v>
      </c>
      <c r="D175" s="13">
        <v>250</v>
      </c>
      <c r="E175" s="13" t="s">
        <v>278</v>
      </c>
      <c r="F175" t="s">
        <v>910</v>
      </c>
      <c r="G175" t="s">
        <v>896</v>
      </c>
      <c r="H175" t="s">
        <v>911</v>
      </c>
      <c r="I175">
        <v>56.936794999999996</v>
      </c>
      <c r="J175">
        <v>-110.61289499999999</v>
      </c>
      <c r="K175" s="13" t="s">
        <v>565</v>
      </c>
      <c r="M175" s="53">
        <v>44751</v>
      </c>
      <c r="N175" s="55" t="s">
        <v>285</v>
      </c>
      <c r="O175" s="13" t="s">
        <v>841</v>
      </c>
      <c r="P175" s="13">
        <v>100</v>
      </c>
      <c r="Q175" s="13" t="s">
        <v>91</v>
      </c>
      <c r="R175" s="13" t="s">
        <v>13</v>
      </c>
      <c r="S175" s="13" t="s">
        <v>748</v>
      </c>
      <c r="X175" s="13">
        <v>84195</v>
      </c>
      <c r="Y175" s="13" t="s">
        <v>377</v>
      </c>
      <c r="Z175" s="13">
        <v>172</v>
      </c>
      <c r="AF175" s="13">
        <f t="shared" si="10"/>
        <v>172</v>
      </c>
      <c r="AG175" s="54">
        <f t="shared" si="12"/>
        <v>16.666666666666668</v>
      </c>
      <c r="AH175" s="57">
        <f t="shared" si="11"/>
        <v>2866.666666666667</v>
      </c>
      <c r="AI175" s="13">
        <v>1</v>
      </c>
      <c r="AJ175" s="13" t="s">
        <v>704</v>
      </c>
      <c r="AK175" s="13">
        <v>8</v>
      </c>
      <c r="AM175" s="13" t="s">
        <v>377</v>
      </c>
    </row>
    <row r="176" spans="1:40" ht="15" customHeight="1" x14ac:dyDescent="0.25">
      <c r="A176" s="13" t="s">
        <v>925</v>
      </c>
      <c r="B176" s="13" t="s">
        <v>930</v>
      </c>
      <c r="C176" s="13">
        <v>2022</v>
      </c>
      <c r="D176" s="13">
        <v>250</v>
      </c>
      <c r="E176" s="13" t="s">
        <v>278</v>
      </c>
      <c r="F176" t="s">
        <v>910</v>
      </c>
      <c r="G176" t="s">
        <v>896</v>
      </c>
      <c r="H176" t="s">
        <v>911</v>
      </c>
      <c r="I176">
        <v>56.936794999999996</v>
      </c>
      <c r="J176">
        <v>-110.61289499999999</v>
      </c>
      <c r="K176" s="13" t="s">
        <v>565</v>
      </c>
      <c r="M176" s="53">
        <v>44751</v>
      </c>
      <c r="N176" s="13" t="s">
        <v>285</v>
      </c>
      <c r="O176" s="13">
        <v>6</v>
      </c>
      <c r="P176" s="13">
        <v>100</v>
      </c>
      <c r="Q176" s="13" t="s">
        <v>19</v>
      </c>
      <c r="R176" s="13" t="s">
        <v>13</v>
      </c>
      <c r="S176" s="13" t="s">
        <v>583</v>
      </c>
      <c r="T176" s="13" t="s">
        <v>596</v>
      </c>
      <c r="U176" s="13" t="s">
        <v>619</v>
      </c>
      <c r="V176" s="13" t="s">
        <v>675</v>
      </c>
      <c r="X176" s="13">
        <v>728212</v>
      </c>
      <c r="Y176" s="13" t="s">
        <v>417</v>
      </c>
      <c r="AB176" s="13">
        <v>3</v>
      </c>
      <c r="AF176" s="13">
        <f t="shared" si="10"/>
        <v>3</v>
      </c>
      <c r="AG176" s="54">
        <f t="shared" ref="AG176:AG221" si="13">P176/O176</f>
        <v>16.666666666666668</v>
      </c>
      <c r="AH176" s="57">
        <f t="shared" si="11"/>
        <v>50</v>
      </c>
      <c r="AI176" s="13">
        <v>1</v>
      </c>
      <c r="AJ176" s="13" t="s">
        <v>703</v>
      </c>
      <c r="AK176" s="13">
        <v>5</v>
      </c>
      <c r="AL176" s="13" t="s">
        <v>768</v>
      </c>
      <c r="AM176" s="13" t="s">
        <v>422</v>
      </c>
      <c r="AN176" s="13" t="s">
        <v>417</v>
      </c>
    </row>
    <row r="177" spans="1:40" ht="15" customHeight="1" x14ac:dyDescent="0.25">
      <c r="A177" s="13" t="s">
        <v>925</v>
      </c>
      <c r="B177" s="13" t="s">
        <v>930</v>
      </c>
      <c r="C177" s="13">
        <v>2022</v>
      </c>
      <c r="D177" s="13">
        <v>250</v>
      </c>
      <c r="E177" s="13" t="s">
        <v>278</v>
      </c>
      <c r="F177" t="s">
        <v>910</v>
      </c>
      <c r="G177" t="s">
        <v>896</v>
      </c>
      <c r="H177" t="s">
        <v>911</v>
      </c>
      <c r="I177">
        <v>56.936794999999996</v>
      </c>
      <c r="J177">
        <v>-110.61289499999999</v>
      </c>
      <c r="K177" s="13" t="s">
        <v>565</v>
      </c>
      <c r="M177" s="53">
        <v>44751</v>
      </c>
      <c r="N177" s="13" t="s">
        <v>285</v>
      </c>
      <c r="O177" s="13">
        <v>6</v>
      </c>
      <c r="P177" s="13">
        <v>100</v>
      </c>
      <c r="Q177" s="13" t="s">
        <v>19</v>
      </c>
      <c r="R177" s="13" t="s">
        <v>13</v>
      </c>
      <c r="S177" s="13" t="s">
        <v>583</v>
      </c>
      <c r="T177" s="13" t="s">
        <v>596</v>
      </c>
      <c r="U177" s="13" t="s">
        <v>619</v>
      </c>
      <c r="V177" s="13" t="s">
        <v>674</v>
      </c>
      <c r="W177" s="13" t="s">
        <v>691</v>
      </c>
      <c r="X177" s="13">
        <v>112086</v>
      </c>
      <c r="Y177" s="13" t="s">
        <v>416</v>
      </c>
      <c r="Z177" s="13">
        <v>1</v>
      </c>
      <c r="AF177" s="13">
        <f t="shared" si="10"/>
        <v>1</v>
      </c>
      <c r="AG177" s="54">
        <f t="shared" si="13"/>
        <v>16.666666666666668</v>
      </c>
      <c r="AH177" s="57">
        <f t="shared" si="11"/>
        <v>16.666666666666668</v>
      </c>
      <c r="AI177" s="13">
        <v>1</v>
      </c>
      <c r="AJ177" s="13" t="s">
        <v>703</v>
      </c>
      <c r="AK177" s="13">
        <v>5</v>
      </c>
      <c r="AM177" s="13" t="s">
        <v>416</v>
      </c>
    </row>
    <row r="178" spans="1:40" ht="15" customHeight="1" x14ac:dyDescent="0.25">
      <c r="A178" s="13" t="s">
        <v>925</v>
      </c>
      <c r="B178" s="13" t="s">
        <v>930</v>
      </c>
      <c r="C178" s="13">
        <v>2022</v>
      </c>
      <c r="D178" s="13">
        <v>250</v>
      </c>
      <c r="E178" s="13" t="s">
        <v>278</v>
      </c>
      <c r="F178" t="s">
        <v>910</v>
      </c>
      <c r="G178" t="s">
        <v>896</v>
      </c>
      <c r="H178" t="s">
        <v>911</v>
      </c>
      <c r="I178">
        <v>56.936794999999996</v>
      </c>
      <c r="J178">
        <v>-110.61289499999999</v>
      </c>
      <c r="K178" s="13" t="s">
        <v>565</v>
      </c>
      <c r="M178" s="53">
        <v>44751</v>
      </c>
      <c r="N178" s="13" t="s">
        <v>285</v>
      </c>
      <c r="O178" s="13">
        <v>6</v>
      </c>
      <c r="P178" s="13">
        <v>100</v>
      </c>
      <c r="Q178" s="13" t="s">
        <v>19</v>
      </c>
      <c r="R178" s="13" t="s">
        <v>13</v>
      </c>
      <c r="S178" s="13" t="s">
        <v>583</v>
      </c>
      <c r="T178" s="13" t="s">
        <v>596</v>
      </c>
      <c r="U178" s="13" t="s">
        <v>644</v>
      </c>
      <c r="X178" s="13">
        <v>111857</v>
      </c>
      <c r="Y178" s="13" t="s">
        <v>366</v>
      </c>
      <c r="AB178" s="13">
        <v>1</v>
      </c>
      <c r="AF178" s="13">
        <f t="shared" si="10"/>
        <v>1</v>
      </c>
      <c r="AG178" s="54">
        <f t="shared" si="13"/>
        <v>16.666666666666668</v>
      </c>
      <c r="AH178" s="57">
        <f t="shared" si="11"/>
        <v>16.666666666666668</v>
      </c>
      <c r="AI178" s="13">
        <v>1</v>
      </c>
      <c r="AJ178" s="13" t="s">
        <v>705</v>
      </c>
      <c r="AK178" s="13">
        <v>7</v>
      </c>
      <c r="AL178" s="13" t="s">
        <v>443</v>
      </c>
      <c r="AM178" s="13" t="s">
        <v>366</v>
      </c>
    </row>
    <row r="179" spans="1:40" ht="15" customHeight="1" x14ac:dyDescent="0.25">
      <c r="A179" s="13" t="s">
        <v>925</v>
      </c>
      <c r="B179" s="13" t="s">
        <v>930</v>
      </c>
      <c r="C179" s="13">
        <v>2022</v>
      </c>
      <c r="D179" s="13">
        <v>250</v>
      </c>
      <c r="E179" s="13" t="s">
        <v>278</v>
      </c>
      <c r="F179" t="s">
        <v>910</v>
      </c>
      <c r="G179" t="s">
        <v>896</v>
      </c>
      <c r="H179" t="s">
        <v>911</v>
      </c>
      <c r="I179">
        <v>56.936794999999996</v>
      </c>
      <c r="J179">
        <v>-110.61289499999999</v>
      </c>
      <c r="K179" s="13" t="s">
        <v>565</v>
      </c>
      <c r="M179" s="53">
        <v>44751</v>
      </c>
      <c r="N179" s="13" t="s">
        <v>285</v>
      </c>
      <c r="O179" s="13">
        <v>6</v>
      </c>
      <c r="P179" s="13">
        <v>100</v>
      </c>
      <c r="Q179" s="13" t="s">
        <v>19</v>
      </c>
      <c r="R179" s="13" t="s">
        <v>13</v>
      </c>
      <c r="S179" s="13" t="s">
        <v>583</v>
      </c>
      <c r="T179" s="13" t="s">
        <v>596</v>
      </c>
      <c r="X179" s="13">
        <v>109216</v>
      </c>
      <c r="Y179" s="13" t="s">
        <v>367</v>
      </c>
      <c r="AB179" s="13">
        <v>2</v>
      </c>
      <c r="AF179" s="13">
        <f t="shared" si="10"/>
        <v>2</v>
      </c>
      <c r="AG179" s="54">
        <f t="shared" si="13"/>
        <v>16.666666666666668</v>
      </c>
      <c r="AH179" s="57">
        <f t="shared" si="11"/>
        <v>33.333333333333336</v>
      </c>
      <c r="AJ179" s="13" t="s">
        <v>708</v>
      </c>
      <c r="AK179" s="13">
        <v>1</v>
      </c>
      <c r="AL179" s="13" t="s">
        <v>769</v>
      </c>
      <c r="AM179" s="13" t="s">
        <v>367</v>
      </c>
    </row>
    <row r="180" spans="1:40" ht="15" customHeight="1" x14ac:dyDescent="0.25">
      <c r="A180" s="13" t="s">
        <v>925</v>
      </c>
      <c r="B180" s="13" t="s">
        <v>930</v>
      </c>
      <c r="C180" s="13">
        <v>2022</v>
      </c>
      <c r="D180" s="13">
        <v>250</v>
      </c>
      <c r="E180" s="13" t="s">
        <v>278</v>
      </c>
      <c r="F180" t="s">
        <v>910</v>
      </c>
      <c r="G180" t="s">
        <v>896</v>
      </c>
      <c r="H180" t="s">
        <v>911</v>
      </c>
      <c r="I180">
        <v>56.936794999999996</v>
      </c>
      <c r="J180">
        <v>-110.61289499999999</v>
      </c>
      <c r="K180" s="13" t="s">
        <v>565</v>
      </c>
      <c r="M180" s="53">
        <v>44751</v>
      </c>
      <c r="N180" s="13" t="s">
        <v>285</v>
      </c>
      <c r="O180" s="13">
        <v>6</v>
      </c>
      <c r="P180" s="13">
        <v>100</v>
      </c>
      <c r="Q180" s="13" t="s">
        <v>16</v>
      </c>
      <c r="R180" s="13" t="s">
        <v>13</v>
      </c>
      <c r="S180" s="13" t="s">
        <v>583</v>
      </c>
      <c r="T180" s="13" t="s">
        <v>593</v>
      </c>
      <c r="U180" s="13" t="s">
        <v>621</v>
      </c>
      <c r="V180" s="13" t="s">
        <v>667</v>
      </c>
      <c r="X180" s="13">
        <v>127338</v>
      </c>
      <c r="Y180" s="13" t="s">
        <v>339</v>
      </c>
      <c r="AB180" s="13">
        <v>8</v>
      </c>
      <c r="AF180" s="13">
        <f t="shared" si="10"/>
        <v>8</v>
      </c>
      <c r="AG180" s="54">
        <f t="shared" si="13"/>
        <v>16.666666666666668</v>
      </c>
      <c r="AH180" s="57">
        <f t="shared" si="11"/>
        <v>133.33333333333334</v>
      </c>
      <c r="AI180" s="13">
        <v>1</v>
      </c>
      <c r="AJ180" s="13" t="s">
        <v>703</v>
      </c>
      <c r="AK180" s="13">
        <v>6</v>
      </c>
      <c r="AM180" s="13" t="s">
        <v>339</v>
      </c>
    </row>
    <row r="181" spans="1:40" ht="15" customHeight="1" x14ac:dyDescent="0.25">
      <c r="A181" s="13" t="s">
        <v>925</v>
      </c>
      <c r="B181" s="13" t="s">
        <v>930</v>
      </c>
      <c r="C181" s="13">
        <v>2022</v>
      </c>
      <c r="D181" s="13">
        <v>250</v>
      </c>
      <c r="E181" s="13" t="s">
        <v>278</v>
      </c>
      <c r="F181" t="s">
        <v>910</v>
      </c>
      <c r="G181" t="s">
        <v>896</v>
      </c>
      <c r="H181" t="s">
        <v>911</v>
      </c>
      <c r="I181">
        <v>56.936794999999996</v>
      </c>
      <c r="J181">
        <v>-110.61289499999999</v>
      </c>
      <c r="K181" s="13" t="s">
        <v>565</v>
      </c>
      <c r="M181" s="53">
        <v>44751</v>
      </c>
      <c r="N181" s="13" t="s">
        <v>285</v>
      </c>
      <c r="O181" s="13">
        <v>6</v>
      </c>
      <c r="P181" s="13">
        <v>100</v>
      </c>
      <c r="Q181" s="13" t="s">
        <v>16</v>
      </c>
      <c r="R181" s="13" t="s">
        <v>13</v>
      </c>
      <c r="S181" s="13" t="s">
        <v>583</v>
      </c>
      <c r="T181" s="13" t="s">
        <v>593</v>
      </c>
      <c r="U181" s="13" t="s">
        <v>620</v>
      </c>
      <c r="V181" s="13" t="s">
        <v>666</v>
      </c>
      <c r="X181" s="13">
        <v>125904</v>
      </c>
      <c r="Y181" s="13" t="s">
        <v>340</v>
      </c>
      <c r="AB181" s="13">
        <v>5</v>
      </c>
      <c r="AF181" s="13">
        <f t="shared" si="10"/>
        <v>5</v>
      </c>
      <c r="AG181" s="54">
        <f t="shared" si="13"/>
        <v>16.666666666666668</v>
      </c>
      <c r="AH181" s="57">
        <f t="shared" si="11"/>
        <v>83.333333333333343</v>
      </c>
      <c r="AI181" s="13">
        <v>1</v>
      </c>
      <c r="AJ181" s="13" t="s">
        <v>703</v>
      </c>
      <c r="AK181" s="13">
        <v>7</v>
      </c>
      <c r="AM181" s="13" t="s">
        <v>340</v>
      </c>
    </row>
    <row r="182" spans="1:40" ht="15" customHeight="1" x14ac:dyDescent="0.25">
      <c r="A182" s="13" t="s">
        <v>925</v>
      </c>
      <c r="B182" s="13" t="s">
        <v>930</v>
      </c>
      <c r="C182" s="13">
        <v>2022</v>
      </c>
      <c r="D182" s="13">
        <v>250</v>
      </c>
      <c r="E182" s="13" t="s">
        <v>278</v>
      </c>
      <c r="F182" t="s">
        <v>910</v>
      </c>
      <c r="G182" t="s">
        <v>896</v>
      </c>
      <c r="H182" t="s">
        <v>911</v>
      </c>
      <c r="I182">
        <v>56.936794999999996</v>
      </c>
      <c r="J182">
        <v>-110.61289499999999</v>
      </c>
      <c r="K182" s="13" t="s">
        <v>565</v>
      </c>
      <c r="M182" s="53">
        <v>44751</v>
      </c>
      <c r="N182" s="13" t="s">
        <v>285</v>
      </c>
      <c r="O182" s="13">
        <v>6</v>
      </c>
      <c r="P182" s="13">
        <v>100</v>
      </c>
      <c r="Q182" s="13" t="s">
        <v>16</v>
      </c>
      <c r="R182" s="13" t="s">
        <v>13</v>
      </c>
      <c r="S182" s="13" t="s">
        <v>583</v>
      </c>
      <c r="T182" s="13" t="s">
        <v>593</v>
      </c>
      <c r="U182" s="13" t="s">
        <v>615</v>
      </c>
      <c r="V182" s="13" t="s">
        <v>665</v>
      </c>
      <c r="W182" s="13" t="s">
        <v>686</v>
      </c>
      <c r="X182" s="13">
        <v>129229</v>
      </c>
      <c r="Y182" s="13" t="s">
        <v>320</v>
      </c>
      <c r="AB182" s="13">
        <v>1</v>
      </c>
      <c r="AF182" s="13">
        <f t="shared" si="10"/>
        <v>1</v>
      </c>
      <c r="AG182" s="54">
        <f t="shared" si="13"/>
        <v>16.666666666666668</v>
      </c>
      <c r="AH182" s="57">
        <f t="shared" si="11"/>
        <v>16.666666666666668</v>
      </c>
      <c r="AJ182" s="13" t="s">
        <v>704</v>
      </c>
      <c r="AK182" s="13">
        <v>6</v>
      </c>
      <c r="AM182" s="13" t="s">
        <v>710</v>
      </c>
      <c r="AN182" s="13" t="s">
        <v>320</v>
      </c>
    </row>
    <row r="183" spans="1:40" ht="15" customHeight="1" x14ac:dyDescent="0.25">
      <c r="A183" s="13" t="s">
        <v>925</v>
      </c>
      <c r="B183" s="13" t="s">
        <v>930</v>
      </c>
      <c r="C183" s="13">
        <v>2022</v>
      </c>
      <c r="D183" s="13">
        <v>250</v>
      </c>
      <c r="E183" s="13" t="s">
        <v>278</v>
      </c>
      <c r="F183" t="s">
        <v>910</v>
      </c>
      <c r="G183" t="s">
        <v>896</v>
      </c>
      <c r="H183" t="s">
        <v>911</v>
      </c>
      <c r="I183">
        <v>56.936794999999996</v>
      </c>
      <c r="J183">
        <v>-110.61289499999999</v>
      </c>
      <c r="K183" s="13" t="s">
        <v>565</v>
      </c>
      <c r="M183" s="53">
        <v>44751</v>
      </c>
      <c r="N183" s="13" t="s">
        <v>285</v>
      </c>
      <c r="O183" s="13">
        <v>6</v>
      </c>
      <c r="P183" s="13">
        <v>100</v>
      </c>
      <c r="Q183" s="13" t="s">
        <v>16</v>
      </c>
      <c r="R183" s="13" t="s">
        <v>13</v>
      </c>
      <c r="S183" s="13" t="s">
        <v>583</v>
      </c>
      <c r="T183" s="13" t="s">
        <v>593</v>
      </c>
      <c r="U183" s="13" t="s">
        <v>615</v>
      </c>
      <c r="V183" s="13" t="s">
        <v>665</v>
      </c>
      <c r="W183" s="13" t="s">
        <v>686</v>
      </c>
      <c r="X183" s="13">
        <v>129254</v>
      </c>
      <c r="Y183" s="13" t="s">
        <v>326</v>
      </c>
      <c r="AB183" s="13">
        <v>54</v>
      </c>
      <c r="AF183" s="13">
        <f t="shared" si="10"/>
        <v>54</v>
      </c>
      <c r="AG183" s="54">
        <f t="shared" si="13"/>
        <v>16.666666666666668</v>
      </c>
      <c r="AH183" s="57">
        <f t="shared" si="11"/>
        <v>900.00000000000011</v>
      </c>
      <c r="AI183" s="13">
        <v>1</v>
      </c>
      <c r="AJ183" s="13" t="s">
        <v>704</v>
      </c>
      <c r="AK183" s="13">
        <v>10</v>
      </c>
      <c r="AM183" s="13" t="s">
        <v>326</v>
      </c>
    </row>
    <row r="184" spans="1:40" ht="15" customHeight="1" x14ac:dyDescent="0.25">
      <c r="A184" s="13" t="s">
        <v>925</v>
      </c>
      <c r="B184" s="13" t="s">
        <v>930</v>
      </c>
      <c r="C184" s="13">
        <v>2022</v>
      </c>
      <c r="D184" s="13">
        <v>250</v>
      </c>
      <c r="E184" s="13" t="s">
        <v>278</v>
      </c>
      <c r="F184" t="s">
        <v>910</v>
      </c>
      <c r="G184" t="s">
        <v>896</v>
      </c>
      <c r="H184" t="s">
        <v>911</v>
      </c>
      <c r="I184">
        <v>56.936794999999996</v>
      </c>
      <c r="J184">
        <v>-110.61289499999999</v>
      </c>
      <c r="K184" s="13" t="s">
        <v>565</v>
      </c>
      <c r="M184" s="53">
        <v>44751</v>
      </c>
      <c r="N184" s="13" t="s">
        <v>285</v>
      </c>
      <c r="O184" s="13">
        <v>6</v>
      </c>
      <c r="P184" s="13">
        <v>100</v>
      </c>
      <c r="Q184" s="13" t="s">
        <v>16</v>
      </c>
      <c r="R184" s="13" t="s">
        <v>13</v>
      </c>
      <c r="S184" s="13" t="s">
        <v>583</v>
      </c>
      <c r="T184" s="13" t="s">
        <v>593</v>
      </c>
      <c r="U184" s="13" t="s">
        <v>615</v>
      </c>
      <c r="V184" s="13" t="s">
        <v>665</v>
      </c>
      <c r="W184" s="13" t="s">
        <v>686</v>
      </c>
      <c r="X184" s="13">
        <v>129470</v>
      </c>
      <c r="Y184" s="13" t="s">
        <v>364</v>
      </c>
      <c r="AB184" s="13">
        <v>1</v>
      </c>
      <c r="AF184" s="13">
        <f t="shared" si="10"/>
        <v>1</v>
      </c>
      <c r="AG184" s="54">
        <f t="shared" si="13"/>
        <v>16.666666666666668</v>
      </c>
      <c r="AH184" s="57">
        <f t="shared" si="11"/>
        <v>16.666666666666668</v>
      </c>
      <c r="AI184" s="13">
        <v>1</v>
      </c>
      <c r="AJ184" s="13" t="s">
        <v>704</v>
      </c>
      <c r="AK184" s="13">
        <v>10</v>
      </c>
      <c r="AM184" s="13" t="s">
        <v>364</v>
      </c>
    </row>
    <row r="185" spans="1:40" ht="15" customHeight="1" x14ac:dyDescent="0.25">
      <c r="A185" s="13" t="s">
        <v>925</v>
      </c>
      <c r="B185" s="13" t="s">
        <v>930</v>
      </c>
      <c r="C185" s="13">
        <v>2022</v>
      </c>
      <c r="D185" s="13">
        <v>250</v>
      </c>
      <c r="E185" s="13" t="s">
        <v>278</v>
      </c>
      <c r="F185" t="s">
        <v>910</v>
      </c>
      <c r="G185" t="s">
        <v>896</v>
      </c>
      <c r="H185" t="s">
        <v>911</v>
      </c>
      <c r="I185">
        <v>56.936794999999996</v>
      </c>
      <c r="J185">
        <v>-110.61289499999999</v>
      </c>
      <c r="K185" s="13" t="s">
        <v>565</v>
      </c>
      <c r="M185" s="53">
        <v>44751</v>
      </c>
      <c r="N185" s="13" t="s">
        <v>285</v>
      </c>
      <c r="O185" s="13">
        <v>6</v>
      </c>
      <c r="P185" s="13">
        <v>100</v>
      </c>
      <c r="Q185" s="13" t="s">
        <v>16</v>
      </c>
      <c r="R185" s="13" t="s">
        <v>13</v>
      </c>
      <c r="S185" s="13" t="s">
        <v>583</v>
      </c>
      <c r="T185" s="13" t="s">
        <v>593</v>
      </c>
      <c r="U185" s="13" t="s">
        <v>615</v>
      </c>
      <c r="V185" s="13" t="s">
        <v>665</v>
      </c>
      <c r="W185" s="13" t="s">
        <v>686</v>
      </c>
      <c r="X185" s="13">
        <v>129637</v>
      </c>
      <c r="Y185" s="13" t="s">
        <v>410</v>
      </c>
      <c r="AB185" s="13">
        <v>1</v>
      </c>
      <c r="AF185" s="13">
        <f t="shared" si="10"/>
        <v>1</v>
      </c>
      <c r="AG185" s="54">
        <f t="shared" si="13"/>
        <v>16.666666666666668</v>
      </c>
      <c r="AH185" s="57">
        <f t="shared" si="11"/>
        <v>16.666666666666668</v>
      </c>
      <c r="AI185" s="13">
        <v>1</v>
      </c>
      <c r="AJ185" s="13" t="s">
        <v>707</v>
      </c>
      <c r="AK185" s="13">
        <v>7</v>
      </c>
      <c r="AM185" s="13" t="s">
        <v>410</v>
      </c>
    </row>
    <row r="186" spans="1:40" ht="15" customHeight="1" x14ac:dyDescent="0.25">
      <c r="A186" s="13" t="s">
        <v>925</v>
      </c>
      <c r="B186" s="13" t="s">
        <v>930</v>
      </c>
      <c r="C186" s="13">
        <v>2022</v>
      </c>
      <c r="D186" s="13">
        <v>250</v>
      </c>
      <c r="E186" s="13" t="s">
        <v>278</v>
      </c>
      <c r="F186" t="s">
        <v>910</v>
      </c>
      <c r="G186" t="s">
        <v>896</v>
      </c>
      <c r="H186" t="s">
        <v>911</v>
      </c>
      <c r="I186">
        <v>56.936794999999996</v>
      </c>
      <c r="J186">
        <v>-110.61289499999999</v>
      </c>
      <c r="K186" s="13" t="s">
        <v>565</v>
      </c>
      <c r="M186" s="53">
        <v>44751</v>
      </c>
      <c r="N186" s="13" t="s">
        <v>285</v>
      </c>
      <c r="O186" s="13">
        <v>6</v>
      </c>
      <c r="P186" s="13">
        <v>100</v>
      </c>
      <c r="Q186" s="13" t="s">
        <v>16</v>
      </c>
      <c r="R186" s="13" t="s">
        <v>13</v>
      </c>
      <c r="S186" s="13" t="s">
        <v>583</v>
      </c>
      <c r="T186" s="13" t="s">
        <v>593</v>
      </c>
      <c r="U186" s="13" t="s">
        <v>615</v>
      </c>
      <c r="V186" s="13" t="s">
        <v>665</v>
      </c>
      <c r="W186" s="13" t="s">
        <v>686</v>
      </c>
      <c r="X186" s="13">
        <v>129657</v>
      </c>
      <c r="Y186" s="13" t="s">
        <v>314</v>
      </c>
      <c r="AB186" s="13">
        <v>1</v>
      </c>
      <c r="AF186" s="13">
        <f t="shared" si="10"/>
        <v>1</v>
      </c>
      <c r="AG186" s="54">
        <f t="shared" si="13"/>
        <v>16.666666666666668</v>
      </c>
      <c r="AH186" s="57">
        <f t="shared" si="11"/>
        <v>16.666666666666668</v>
      </c>
      <c r="AI186" s="13">
        <v>1</v>
      </c>
      <c r="AJ186" s="13" t="s">
        <v>705</v>
      </c>
      <c r="AK186" s="13">
        <v>6</v>
      </c>
      <c r="AM186" s="13" t="s">
        <v>314</v>
      </c>
    </row>
    <row r="187" spans="1:40" ht="15" customHeight="1" x14ac:dyDescent="0.25">
      <c r="A187" s="13" t="s">
        <v>925</v>
      </c>
      <c r="B187" s="13" t="s">
        <v>930</v>
      </c>
      <c r="C187" s="13">
        <v>2022</v>
      </c>
      <c r="D187" s="13">
        <v>250</v>
      </c>
      <c r="E187" s="13" t="s">
        <v>278</v>
      </c>
      <c r="F187" t="s">
        <v>910</v>
      </c>
      <c r="G187" t="s">
        <v>896</v>
      </c>
      <c r="H187" t="s">
        <v>911</v>
      </c>
      <c r="I187">
        <v>56.936794999999996</v>
      </c>
      <c r="J187">
        <v>-110.61289499999999</v>
      </c>
      <c r="K187" s="13" t="s">
        <v>565</v>
      </c>
      <c r="M187" s="53">
        <v>44751</v>
      </c>
      <c r="N187" s="13" t="s">
        <v>285</v>
      </c>
      <c r="O187" s="13">
        <v>6</v>
      </c>
      <c r="P187" s="13">
        <v>100</v>
      </c>
      <c r="Q187" s="13" t="s">
        <v>16</v>
      </c>
      <c r="R187" s="13" t="s">
        <v>13</v>
      </c>
      <c r="S187" s="13" t="s">
        <v>583</v>
      </c>
      <c r="T187" s="13" t="s">
        <v>593</v>
      </c>
      <c r="U187" s="13" t="s">
        <v>615</v>
      </c>
      <c r="V187" s="13" t="s">
        <v>665</v>
      </c>
      <c r="W187" s="13" t="s">
        <v>687</v>
      </c>
      <c r="X187" s="13">
        <v>129935</v>
      </c>
      <c r="Y187" s="13" t="s">
        <v>310</v>
      </c>
      <c r="AB187" s="13">
        <v>60</v>
      </c>
      <c r="AF187" s="13">
        <f t="shared" si="10"/>
        <v>60</v>
      </c>
      <c r="AG187" s="54">
        <f t="shared" si="13"/>
        <v>16.666666666666668</v>
      </c>
      <c r="AH187" s="57">
        <f t="shared" si="11"/>
        <v>1000.0000000000001</v>
      </c>
      <c r="AI187" s="13">
        <v>1</v>
      </c>
      <c r="AJ187" s="13" t="s">
        <v>704</v>
      </c>
      <c r="AK187" s="13">
        <v>6</v>
      </c>
      <c r="AM187" s="13" t="s">
        <v>310</v>
      </c>
    </row>
    <row r="188" spans="1:40" ht="15" customHeight="1" x14ac:dyDescent="0.25">
      <c r="A188" s="13" t="s">
        <v>925</v>
      </c>
      <c r="B188" s="13" t="s">
        <v>930</v>
      </c>
      <c r="C188" s="13">
        <v>2022</v>
      </c>
      <c r="D188" s="13">
        <v>250</v>
      </c>
      <c r="E188" s="13" t="s">
        <v>278</v>
      </c>
      <c r="F188" t="s">
        <v>910</v>
      </c>
      <c r="G188" t="s">
        <v>896</v>
      </c>
      <c r="H188" t="s">
        <v>911</v>
      </c>
      <c r="I188">
        <v>56.936794999999996</v>
      </c>
      <c r="J188">
        <v>-110.61289499999999</v>
      </c>
      <c r="K188" s="13" t="s">
        <v>565</v>
      </c>
      <c r="M188" s="53">
        <v>44751</v>
      </c>
      <c r="N188" s="13" t="s">
        <v>285</v>
      </c>
      <c r="O188" s="13">
        <v>6</v>
      </c>
      <c r="P188" s="13">
        <v>100</v>
      </c>
      <c r="Q188" s="13" t="s">
        <v>16</v>
      </c>
      <c r="R188" s="13" t="s">
        <v>13</v>
      </c>
      <c r="S188" s="13" t="s">
        <v>583</v>
      </c>
      <c r="T188" s="13" t="s">
        <v>593</v>
      </c>
      <c r="U188" s="13" t="s">
        <v>615</v>
      </c>
      <c r="V188" s="13" t="s">
        <v>661</v>
      </c>
      <c r="X188" s="13" t="s">
        <v>702</v>
      </c>
      <c r="Y188" s="13" t="s">
        <v>319</v>
      </c>
      <c r="AB188" s="13">
        <v>1</v>
      </c>
      <c r="AF188" s="13">
        <f t="shared" si="10"/>
        <v>1</v>
      </c>
      <c r="AG188" s="54">
        <f t="shared" si="13"/>
        <v>16.666666666666668</v>
      </c>
      <c r="AH188" s="57">
        <f t="shared" si="11"/>
        <v>16.666666666666668</v>
      </c>
      <c r="AI188" s="13">
        <v>1</v>
      </c>
      <c r="AJ188" s="13" t="s">
        <v>704</v>
      </c>
      <c r="AK188" s="13">
        <v>6</v>
      </c>
      <c r="AM188" s="13" t="s">
        <v>319</v>
      </c>
      <c r="AN188" s="13" t="s">
        <v>714</v>
      </c>
    </row>
    <row r="189" spans="1:40" ht="15" customHeight="1" x14ac:dyDescent="0.25">
      <c r="A189" s="13" t="s">
        <v>925</v>
      </c>
      <c r="B189" s="13" t="s">
        <v>930</v>
      </c>
      <c r="C189" s="13">
        <v>2022</v>
      </c>
      <c r="D189" s="13">
        <v>250</v>
      </c>
      <c r="E189" s="13" t="s">
        <v>278</v>
      </c>
      <c r="F189" t="s">
        <v>910</v>
      </c>
      <c r="G189" t="s">
        <v>896</v>
      </c>
      <c r="H189" t="s">
        <v>911</v>
      </c>
      <c r="I189">
        <v>56.936794999999996</v>
      </c>
      <c r="J189">
        <v>-110.61289499999999</v>
      </c>
      <c r="K189" s="13" t="s">
        <v>565</v>
      </c>
      <c r="M189" s="53">
        <v>44751</v>
      </c>
      <c r="N189" s="13" t="s">
        <v>285</v>
      </c>
      <c r="O189" s="13">
        <v>6</v>
      </c>
      <c r="P189" s="13">
        <v>100</v>
      </c>
      <c r="Q189" s="13" t="s">
        <v>16</v>
      </c>
      <c r="R189" s="13" t="s">
        <v>13</v>
      </c>
      <c r="S189" s="13" t="s">
        <v>583</v>
      </c>
      <c r="T189" s="13" t="s">
        <v>593</v>
      </c>
      <c r="U189" s="13" t="s">
        <v>615</v>
      </c>
      <c r="V189" s="13" t="s">
        <v>661</v>
      </c>
      <c r="X189" s="13">
        <v>128457</v>
      </c>
      <c r="Y189" s="13" t="s">
        <v>321</v>
      </c>
      <c r="AB189" s="13">
        <v>2</v>
      </c>
      <c r="AF189" s="13">
        <f t="shared" si="10"/>
        <v>2</v>
      </c>
      <c r="AG189" s="54">
        <f t="shared" si="13"/>
        <v>16.666666666666668</v>
      </c>
      <c r="AH189" s="57">
        <f t="shared" si="11"/>
        <v>33.333333333333336</v>
      </c>
      <c r="AJ189" s="13" t="s">
        <v>704</v>
      </c>
      <c r="AK189" s="13">
        <v>6</v>
      </c>
      <c r="AL189" s="13" t="s">
        <v>805</v>
      </c>
      <c r="AM189" s="13" t="s">
        <v>321</v>
      </c>
    </row>
    <row r="190" spans="1:40" ht="15" customHeight="1" x14ac:dyDescent="0.25">
      <c r="A190" s="13" t="s">
        <v>925</v>
      </c>
      <c r="B190" s="13" t="s">
        <v>930</v>
      </c>
      <c r="C190" s="13">
        <v>2022</v>
      </c>
      <c r="D190" s="13">
        <v>250</v>
      </c>
      <c r="E190" s="13" t="s">
        <v>278</v>
      </c>
      <c r="F190" t="s">
        <v>910</v>
      </c>
      <c r="G190" t="s">
        <v>896</v>
      </c>
      <c r="H190" t="s">
        <v>911</v>
      </c>
      <c r="I190">
        <v>56.936794999999996</v>
      </c>
      <c r="J190">
        <v>-110.61289499999999</v>
      </c>
      <c r="K190" s="13" t="s">
        <v>565</v>
      </c>
      <c r="M190" s="53">
        <v>44751</v>
      </c>
      <c r="N190" s="13" t="s">
        <v>285</v>
      </c>
      <c r="O190" s="13">
        <v>6</v>
      </c>
      <c r="P190" s="13">
        <v>100</v>
      </c>
      <c r="Q190" s="13" t="s">
        <v>16</v>
      </c>
      <c r="R190" s="13" t="s">
        <v>13</v>
      </c>
      <c r="S190" s="13" t="s">
        <v>583</v>
      </c>
      <c r="T190" s="13" t="s">
        <v>593</v>
      </c>
      <c r="U190" s="13" t="s">
        <v>615</v>
      </c>
      <c r="V190" s="13" t="s">
        <v>661</v>
      </c>
      <c r="X190" s="13">
        <v>128968</v>
      </c>
      <c r="Y190" s="13" t="s">
        <v>420</v>
      </c>
      <c r="AB190" s="13">
        <v>1</v>
      </c>
      <c r="AF190" s="13">
        <f t="shared" si="10"/>
        <v>1</v>
      </c>
      <c r="AG190" s="54">
        <f t="shared" si="13"/>
        <v>16.666666666666668</v>
      </c>
      <c r="AH190" s="57">
        <f t="shared" si="11"/>
        <v>16.666666666666668</v>
      </c>
      <c r="AI190" s="13">
        <v>1</v>
      </c>
      <c r="AJ190" s="13" t="s">
        <v>704</v>
      </c>
      <c r="AK190" s="13">
        <v>4</v>
      </c>
      <c r="AM190" s="13" t="s">
        <v>420</v>
      </c>
    </row>
    <row r="191" spans="1:40" ht="15" customHeight="1" x14ac:dyDescent="0.25">
      <c r="A191" s="13" t="s">
        <v>925</v>
      </c>
      <c r="B191" s="13" t="s">
        <v>930</v>
      </c>
      <c r="C191" s="13">
        <v>2022</v>
      </c>
      <c r="D191" s="13">
        <v>250</v>
      </c>
      <c r="E191" s="13" t="s">
        <v>278</v>
      </c>
      <c r="F191" t="s">
        <v>910</v>
      </c>
      <c r="G191" t="s">
        <v>896</v>
      </c>
      <c r="H191" t="s">
        <v>911</v>
      </c>
      <c r="I191">
        <v>56.936794999999996</v>
      </c>
      <c r="J191">
        <v>-110.61289499999999</v>
      </c>
      <c r="K191" s="13" t="s">
        <v>565</v>
      </c>
      <c r="M191" s="53">
        <v>44751</v>
      </c>
      <c r="N191" s="13" t="s">
        <v>285</v>
      </c>
      <c r="O191" s="13">
        <v>6</v>
      </c>
      <c r="P191" s="13">
        <v>100</v>
      </c>
      <c r="Q191" s="13" t="s">
        <v>16</v>
      </c>
      <c r="R191" s="13" t="s">
        <v>13</v>
      </c>
      <c r="S191" s="13" t="s">
        <v>583</v>
      </c>
      <c r="T191" s="13" t="s">
        <v>593</v>
      </c>
      <c r="U191" s="13" t="s">
        <v>615</v>
      </c>
      <c r="V191" s="13" t="s">
        <v>661</v>
      </c>
      <c r="X191" s="13">
        <v>129018</v>
      </c>
      <c r="Y191" s="13" t="s">
        <v>317</v>
      </c>
      <c r="AB191" s="13">
        <v>1</v>
      </c>
      <c r="AF191" s="13">
        <f t="shared" si="10"/>
        <v>1</v>
      </c>
      <c r="AG191" s="54">
        <f t="shared" si="13"/>
        <v>16.666666666666668</v>
      </c>
      <c r="AH191" s="57">
        <f t="shared" si="11"/>
        <v>16.666666666666668</v>
      </c>
      <c r="AI191" s="13">
        <v>1</v>
      </c>
      <c r="AJ191" s="13" t="s">
        <v>704</v>
      </c>
      <c r="AK191" s="13">
        <v>8</v>
      </c>
      <c r="AM191" s="13" t="s">
        <v>317</v>
      </c>
    </row>
    <row r="192" spans="1:40" ht="15" customHeight="1" x14ac:dyDescent="0.25">
      <c r="A192" s="13" t="s">
        <v>925</v>
      </c>
      <c r="B192" s="13" t="s">
        <v>930</v>
      </c>
      <c r="C192" s="13">
        <v>2022</v>
      </c>
      <c r="D192" s="13">
        <v>250</v>
      </c>
      <c r="E192" s="13" t="s">
        <v>278</v>
      </c>
      <c r="F192" t="s">
        <v>910</v>
      </c>
      <c r="G192" t="s">
        <v>896</v>
      </c>
      <c r="H192" t="s">
        <v>911</v>
      </c>
      <c r="I192">
        <v>56.936794999999996</v>
      </c>
      <c r="J192">
        <v>-110.61289499999999</v>
      </c>
      <c r="K192" s="13" t="s">
        <v>565</v>
      </c>
      <c r="M192" s="53">
        <v>44751</v>
      </c>
      <c r="N192" s="13" t="s">
        <v>285</v>
      </c>
      <c r="O192" s="13">
        <v>6</v>
      </c>
      <c r="P192" s="13">
        <v>100</v>
      </c>
      <c r="Q192" s="13" t="s">
        <v>16</v>
      </c>
      <c r="R192" s="13" t="s">
        <v>13</v>
      </c>
      <c r="S192" s="13" t="s">
        <v>583</v>
      </c>
      <c r="T192" s="13" t="s">
        <v>593</v>
      </c>
      <c r="U192" s="13" t="s">
        <v>615</v>
      </c>
      <c r="V192" s="13" t="s">
        <v>660</v>
      </c>
      <c r="W192" s="13" t="s">
        <v>684</v>
      </c>
      <c r="X192" s="13">
        <v>128078</v>
      </c>
      <c r="Y192" s="13" t="s">
        <v>324</v>
      </c>
      <c r="AB192" s="13">
        <v>1</v>
      </c>
      <c r="AF192" s="13">
        <f t="shared" si="10"/>
        <v>1</v>
      </c>
      <c r="AG192" s="54">
        <f t="shared" si="13"/>
        <v>16.666666666666668</v>
      </c>
      <c r="AH192" s="57">
        <f t="shared" si="11"/>
        <v>16.666666666666668</v>
      </c>
      <c r="AJ192" s="13" t="s">
        <v>703</v>
      </c>
      <c r="AK192" s="13">
        <v>7</v>
      </c>
      <c r="AM192" s="13" t="s">
        <v>312</v>
      </c>
      <c r="AN192" s="13" t="s">
        <v>324</v>
      </c>
    </row>
    <row r="193" spans="1:40" ht="15" customHeight="1" x14ac:dyDescent="0.25">
      <c r="A193" s="13" t="s">
        <v>925</v>
      </c>
      <c r="B193" s="13" t="s">
        <v>930</v>
      </c>
      <c r="C193" s="13">
        <v>2022</v>
      </c>
      <c r="D193" s="13">
        <v>250</v>
      </c>
      <c r="E193" s="13" t="s">
        <v>278</v>
      </c>
      <c r="F193" t="s">
        <v>910</v>
      </c>
      <c r="G193" t="s">
        <v>896</v>
      </c>
      <c r="H193" t="s">
        <v>911</v>
      </c>
      <c r="I193">
        <v>56.936794999999996</v>
      </c>
      <c r="J193">
        <v>-110.61289499999999</v>
      </c>
      <c r="K193" s="13" t="s">
        <v>565</v>
      </c>
      <c r="M193" s="53">
        <v>44751</v>
      </c>
      <c r="N193" s="13" t="s">
        <v>285</v>
      </c>
      <c r="O193" s="13">
        <v>6</v>
      </c>
      <c r="P193" s="13">
        <v>100</v>
      </c>
      <c r="Q193" s="13" t="s">
        <v>16</v>
      </c>
      <c r="R193" s="13" t="s">
        <v>13</v>
      </c>
      <c r="S193" s="13" t="s">
        <v>583</v>
      </c>
      <c r="T193" s="13" t="s">
        <v>593</v>
      </c>
      <c r="U193" s="13" t="s">
        <v>615</v>
      </c>
      <c r="V193" s="13" t="s">
        <v>660</v>
      </c>
      <c r="W193" s="13" t="s">
        <v>684</v>
      </c>
      <c r="X193" s="13">
        <v>128259</v>
      </c>
      <c r="Y193" s="13" t="s">
        <v>409</v>
      </c>
      <c r="AB193" s="13">
        <v>4</v>
      </c>
      <c r="AF193" s="13">
        <f t="shared" si="10"/>
        <v>4</v>
      </c>
      <c r="AG193" s="54">
        <f t="shared" si="13"/>
        <v>16.666666666666668</v>
      </c>
      <c r="AH193" s="57">
        <f t="shared" si="11"/>
        <v>66.666666666666671</v>
      </c>
      <c r="AI193" s="13">
        <v>1</v>
      </c>
      <c r="AJ193" s="13" t="s">
        <v>703</v>
      </c>
      <c r="AK193" s="13">
        <v>8</v>
      </c>
      <c r="AM193" s="13" t="s">
        <v>409</v>
      </c>
    </row>
    <row r="194" spans="1:40" ht="15" customHeight="1" x14ac:dyDescent="0.25">
      <c r="A194" s="13" t="s">
        <v>925</v>
      </c>
      <c r="B194" s="13" t="s">
        <v>930</v>
      </c>
      <c r="C194" s="13">
        <v>2022</v>
      </c>
      <c r="D194" s="13">
        <v>250</v>
      </c>
      <c r="E194" s="13" t="s">
        <v>278</v>
      </c>
      <c r="F194" t="s">
        <v>910</v>
      </c>
      <c r="G194" t="s">
        <v>896</v>
      </c>
      <c r="H194" t="s">
        <v>911</v>
      </c>
      <c r="I194">
        <v>56.936794999999996</v>
      </c>
      <c r="J194">
        <v>-110.61289499999999</v>
      </c>
      <c r="K194" s="13" t="s">
        <v>565</v>
      </c>
      <c r="M194" s="53">
        <v>44751</v>
      </c>
      <c r="N194" s="13" t="s">
        <v>285</v>
      </c>
      <c r="O194" s="13">
        <v>6</v>
      </c>
      <c r="P194" s="13">
        <v>100</v>
      </c>
      <c r="Q194" s="13" t="s">
        <v>16</v>
      </c>
      <c r="R194" s="13" t="s">
        <v>13</v>
      </c>
      <c r="S194" s="13" t="s">
        <v>583</v>
      </c>
      <c r="T194" s="13" t="s">
        <v>593</v>
      </c>
      <c r="U194" s="13" t="s">
        <v>615</v>
      </c>
      <c r="V194" s="13" t="s">
        <v>660</v>
      </c>
      <c r="W194" s="13" t="s">
        <v>685</v>
      </c>
      <c r="X194" s="13">
        <v>128277</v>
      </c>
      <c r="Y194" s="13" t="s">
        <v>308</v>
      </c>
      <c r="AB194" s="13">
        <v>1</v>
      </c>
      <c r="AF194" s="13">
        <f t="shared" si="10"/>
        <v>1</v>
      </c>
      <c r="AG194" s="54">
        <f t="shared" si="13"/>
        <v>16.666666666666668</v>
      </c>
      <c r="AH194" s="57">
        <f t="shared" si="11"/>
        <v>16.666666666666668</v>
      </c>
      <c r="AI194" s="13">
        <v>1</v>
      </c>
      <c r="AJ194" s="13" t="s">
        <v>703</v>
      </c>
      <c r="AK194" s="13">
        <v>9</v>
      </c>
      <c r="AM194" s="13" t="s">
        <v>308</v>
      </c>
    </row>
    <row r="195" spans="1:40" ht="15" customHeight="1" x14ac:dyDescent="0.25">
      <c r="A195" s="13" t="s">
        <v>925</v>
      </c>
      <c r="B195" s="13" t="s">
        <v>930</v>
      </c>
      <c r="C195" s="13">
        <v>2022</v>
      </c>
      <c r="D195" s="13">
        <v>250</v>
      </c>
      <c r="E195" s="13" t="s">
        <v>278</v>
      </c>
      <c r="F195" t="s">
        <v>910</v>
      </c>
      <c r="G195" t="s">
        <v>896</v>
      </c>
      <c r="H195" t="s">
        <v>911</v>
      </c>
      <c r="I195">
        <v>56.936794999999996</v>
      </c>
      <c r="J195">
        <v>-110.61289499999999</v>
      </c>
      <c r="K195" s="13" t="s">
        <v>565</v>
      </c>
      <c r="M195" s="53">
        <v>44751</v>
      </c>
      <c r="N195" s="13" t="s">
        <v>285</v>
      </c>
      <c r="O195" s="13">
        <v>6</v>
      </c>
      <c r="P195" s="13">
        <v>100</v>
      </c>
      <c r="Q195" s="13" t="s">
        <v>14</v>
      </c>
      <c r="R195" s="13" t="s">
        <v>13</v>
      </c>
      <c r="S195" s="13" t="s">
        <v>583</v>
      </c>
      <c r="T195" s="13" t="s">
        <v>597</v>
      </c>
      <c r="U195" s="13" t="s">
        <v>647</v>
      </c>
      <c r="X195" s="13">
        <v>100953</v>
      </c>
      <c r="Y195" s="13" t="s">
        <v>418</v>
      </c>
      <c r="AC195" s="13">
        <v>2</v>
      </c>
      <c r="AF195" s="13">
        <f t="shared" si="10"/>
        <v>2</v>
      </c>
      <c r="AG195" s="54">
        <f t="shared" si="13"/>
        <v>16.666666666666668</v>
      </c>
      <c r="AH195" s="57">
        <f t="shared" si="11"/>
        <v>33.333333333333336</v>
      </c>
      <c r="AI195" s="13">
        <v>1</v>
      </c>
      <c r="AJ195" s="13" t="s">
        <v>704</v>
      </c>
      <c r="AK195" s="13">
        <v>4</v>
      </c>
      <c r="AM195" s="13" t="s">
        <v>418</v>
      </c>
    </row>
    <row r="196" spans="1:40" ht="15" customHeight="1" x14ac:dyDescent="0.25">
      <c r="A196" s="13" t="s">
        <v>925</v>
      </c>
      <c r="B196" s="13" t="s">
        <v>930</v>
      </c>
      <c r="C196" s="13">
        <v>2022</v>
      </c>
      <c r="D196" s="13">
        <v>250</v>
      </c>
      <c r="E196" s="13" t="s">
        <v>278</v>
      </c>
      <c r="F196" t="s">
        <v>910</v>
      </c>
      <c r="G196" t="s">
        <v>896</v>
      </c>
      <c r="H196" t="s">
        <v>911</v>
      </c>
      <c r="I196">
        <v>56.936794999999996</v>
      </c>
      <c r="J196">
        <v>-110.61289499999999</v>
      </c>
      <c r="K196" s="13" t="s">
        <v>565</v>
      </c>
      <c r="M196" s="53">
        <v>44751</v>
      </c>
      <c r="N196" s="13" t="s">
        <v>285</v>
      </c>
      <c r="O196" s="13">
        <v>6</v>
      </c>
      <c r="P196" s="13">
        <v>100</v>
      </c>
      <c r="Q196" s="13" t="s">
        <v>14</v>
      </c>
      <c r="R196" s="13" t="s">
        <v>13</v>
      </c>
      <c r="S196" s="13" t="s">
        <v>583</v>
      </c>
      <c r="T196" s="13" t="s">
        <v>597</v>
      </c>
      <c r="X196" s="13">
        <v>100502</v>
      </c>
      <c r="Y196" s="13" t="s">
        <v>343</v>
      </c>
      <c r="AC196" s="13">
        <v>12</v>
      </c>
      <c r="AF196" s="13">
        <f t="shared" si="10"/>
        <v>12</v>
      </c>
      <c r="AG196" s="54">
        <f t="shared" si="13"/>
        <v>16.666666666666668</v>
      </c>
      <c r="AH196" s="57">
        <f t="shared" si="11"/>
        <v>200</v>
      </c>
      <c r="AJ196" s="13" t="s">
        <v>708</v>
      </c>
      <c r="AK196" s="13">
        <v>1</v>
      </c>
      <c r="AL196" s="13" t="s">
        <v>796</v>
      </c>
      <c r="AM196" s="13" t="s">
        <v>343</v>
      </c>
    </row>
    <row r="197" spans="1:40" ht="15" customHeight="1" x14ac:dyDescent="0.25">
      <c r="A197" s="13" t="s">
        <v>925</v>
      </c>
      <c r="B197" s="13" t="s">
        <v>930</v>
      </c>
      <c r="C197" s="13">
        <v>2022</v>
      </c>
      <c r="D197" s="13">
        <v>250</v>
      </c>
      <c r="E197" s="13" t="s">
        <v>278</v>
      </c>
      <c r="F197" t="s">
        <v>910</v>
      </c>
      <c r="G197" t="s">
        <v>896</v>
      </c>
      <c r="H197" t="s">
        <v>911</v>
      </c>
      <c r="I197">
        <v>56.936794999999996</v>
      </c>
      <c r="J197">
        <v>-110.61289499999999</v>
      </c>
      <c r="K197" s="13" t="s">
        <v>565</v>
      </c>
      <c r="M197" s="53">
        <v>44751</v>
      </c>
      <c r="N197" s="13" t="s">
        <v>285</v>
      </c>
      <c r="O197" s="13">
        <v>6</v>
      </c>
      <c r="P197" s="13">
        <v>100</v>
      </c>
      <c r="Q197" s="13" t="s">
        <v>22</v>
      </c>
      <c r="R197" s="13" t="s">
        <v>13</v>
      </c>
      <c r="S197" s="13" t="s">
        <v>583</v>
      </c>
      <c r="T197" s="13" t="s">
        <v>598</v>
      </c>
      <c r="U197" s="13" t="s">
        <v>623</v>
      </c>
      <c r="V197" s="13" t="s">
        <v>668</v>
      </c>
      <c r="W197" s="13" t="s">
        <v>688</v>
      </c>
      <c r="X197" s="13">
        <v>1088832</v>
      </c>
      <c r="Y197" s="13" t="s">
        <v>372</v>
      </c>
      <c r="AC197" s="13">
        <v>37</v>
      </c>
      <c r="AF197" s="13">
        <f t="shared" si="10"/>
        <v>37</v>
      </c>
      <c r="AG197" s="54">
        <f t="shared" si="13"/>
        <v>16.666666666666668</v>
      </c>
      <c r="AH197" s="57">
        <f t="shared" si="11"/>
        <v>616.66666666666674</v>
      </c>
      <c r="AI197" s="13">
        <v>1</v>
      </c>
      <c r="AJ197" s="13" t="s">
        <v>708</v>
      </c>
      <c r="AK197" s="13">
        <v>8</v>
      </c>
      <c r="AM197" s="13" t="s">
        <v>711</v>
      </c>
      <c r="AN197" s="13" t="s">
        <v>372</v>
      </c>
    </row>
    <row r="198" spans="1:40" ht="15" customHeight="1" x14ac:dyDescent="0.25">
      <c r="A198" s="13" t="s">
        <v>925</v>
      </c>
      <c r="B198" s="13" t="s">
        <v>930</v>
      </c>
      <c r="C198" s="13">
        <v>2022</v>
      </c>
      <c r="D198" s="13">
        <v>250</v>
      </c>
      <c r="E198" s="13" t="s">
        <v>278</v>
      </c>
      <c r="F198" t="s">
        <v>910</v>
      </c>
      <c r="G198" t="s">
        <v>896</v>
      </c>
      <c r="H198" t="s">
        <v>911</v>
      </c>
      <c r="I198">
        <v>56.936794999999996</v>
      </c>
      <c r="J198">
        <v>-110.61289499999999</v>
      </c>
      <c r="K198" s="13" t="s">
        <v>565</v>
      </c>
      <c r="M198" s="53">
        <v>44751</v>
      </c>
      <c r="N198" s="13" t="s">
        <v>285</v>
      </c>
      <c r="O198" s="13">
        <v>6</v>
      </c>
      <c r="P198" s="13">
        <v>100</v>
      </c>
      <c r="Q198" s="13" t="s">
        <v>97</v>
      </c>
      <c r="R198" s="13" t="s">
        <v>13</v>
      </c>
      <c r="S198" s="13" t="s">
        <v>583</v>
      </c>
      <c r="T198" s="13" t="s">
        <v>599</v>
      </c>
      <c r="U198" s="13" t="s">
        <v>646</v>
      </c>
      <c r="X198" s="13">
        <v>101647</v>
      </c>
      <c r="Y198" s="13" t="s">
        <v>441</v>
      </c>
      <c r="AC198" s="13">
        <v>1</v>
      </c>
      <c r="AF198" s="13">
        <f t="shared" si="10"/>
        <v>1</v>
      </c>
      <c r="AG198" s="54">
        <f t="shared" si="13"/>
        <v>16.666666666666668</v>
      </c>
      <c r="AH198" s="57">
        <f t="shared" si="11"/>
        <v>16.666666666666668</v>
      </c>
      <c r="AI198" s="13">
        <v>1</v>
      </c>
      <c r="AJ198" s="13" t="s">
        <v>703</v>
      </c>
      <c r="AK198" s="13">
        <v>2</v>
      </c>
      <c r="AL198" s="13" t="s">
        <v>745</v>
      </c>
      <c r="AM198" s="13" t="s">
        <v>441</v>
      </c>
    </row>
    <row r="199" spans="1:40" ht="15" customHeight="1" x14ac:dyDescent="0.25">
      <c r="A199" s="13" t="s">
        <v>925</v>
      </c>
      <c r="B199" s="13" t="s">
        <v>930</v>
      </c>
      <c r="C199" s="13">
        <v>2022</v>
      </c>
      <c r="D199" s="13">
        <v>250</v>
      </c>
      <c r="E199" s="13" t="s">
        <v>278</v>
      </c>
      <c r="F199" t="s">
        <v>910</v>
      </c>
      <c r="G199" t="s">
        <v>896</v>
      </c>
      <c r="H199" t="s">
        <v>911</v>
      </c>
      <c r="I199">
        <v>56.936794999999996</v>
      </c>
      <c r="J199">
        <v>-110.61289499999999</v>
      </c>
      <c r="K199" s="13" t="s">
        <v>565</v>
      </c>
      <c r="M199" s="53">
        <v>44751</v>
      </c>
      <c r="N199" s="13" t="s">
        <v>285</v>
      </c>
      <c r="O199" s="13">
        <v>6</v>
      </c>
      <c r="P199" s="13">
        <v>100</v>
      </c>
      <c r="Q199" s="13" t="s">
        <v>97</v>
      </c>
      <c r="R199" s="13" t="s">
        <v>13</v>
      </c>
      <c r="S199" s="13" t="s">
        <v>583</v>
      </c>
      <c r="T199" s="13" t="s">
        <v>599</v>
      </c>
      <c r="U199" s="13" t="s">
        <v>629</v>
      </c>
      <c r="X199" s="13">
        <v>102061</v>
      </c>
      <c r="Y199" s="13" t="s">
        <v>351</v>
      </c>
      <c r="AC199" s="13">
        <v>7</v>
      </c>
      <c r="AF199" s="13">
        <f t="shared" ref="AF199:AF262" si="14">SUM(Z199:AE199)</f>
        <v>7</v>
      </c>
      <c r="AG199" s="54">
        <f t="shared" si="13"/>
        <v>16.666666666666668</v>
      </c>
      <c r="AH199" s="57">
        <f t="shared" ref="AH199:AH262" si="15">AF199*AG199</f>
        <v>116.66666666666667</v>
      </c>
      <c r="AI199" s="13">
        <v>1</v>
      </c>
      <c r="AJ199" s="13" t="s">
        <v>703</v>
      </c>
      <c r="AK199" s="13">
        <v>6</v>
      </c>
      <c r="AM199" s="13" t="s">
        <v>351</v>
      </c>
    </row>
    <row r="200" spans="1:40" ht="15" customHeight="1" x14ac:dyDescent="0.25">
      <c r="A200" s="13" t="s">
        <v>925</v>
      </c>
      <c r="B200" s="13" t="s">
        <v>930</v>
      </c>
      <c r="C200" s="13">
        <v>2022</v>
      </c>
      <c r="D200" s="13">
        <v>250</v>
      </c>
      <c r="E200" s="13" t="s">
        <v>278</v>
      </c>
      <c r="F200" t="s">
        <v>910</v>
      </c>
      <c r="G200" t="s">
        <v>896</v>
      </c>
      <c r="H200" t="s">
        <v>911</v>
      </c>
      <c r="I200">
        <v>56.936794999999996</v>
      </c>
      <c r="J200">
        <v>-110.61289499999999</v>
      </c>
      <c r="K200" s="13" t="s">
        <v>565</v>
      </c>
      <c r="M200" s="53">
        <v>44751</v>
      </c>
      <c r="N200" s="13" t="s">
        <v>285</v>
      </c>
      <c r="O200" s="13">
        <v>6</v>
      </c>
      <c r="P200" s="13">
        <v>100</v>
      </c>
      <c r="Q200" s="13" t="s">
        <v>97</v>
      </c>
      <c r="R200" s="13" t="s">
        <v>13</v>
      </c>
      <c r="S200" s="13" t="s">
        <v>583</v>
      </c>
      <c r="T200" s="13" t="s">
        <v>599</v>
      </c>
      <c r="U200" s="13" t="s">
        <v>626</v>
      </c>
      <c r="X200" s="13">
        <v>101895</v>
      </c>
      <c r="Y200" s="13" t="s">
        <v>350</v>
      </c>
      <c r="AC200" s="13">
        <v>3</v>
      </c>
      <c r="AF200" s="13">
        <f t="shared" si="14"/>
        <v>3</v>
      </c>
      <c r="AG200" s="54">
        <f t="shared" si="13"/>
        <v>16.666666666666668</v>
      </c>
      <c r="AH200" s="57">
        <f t="shared" si="15"/>
        <v>50</v>
      </c>
      <c r="AI200" s="13">
        <v>1</v>
      </c>
      <c r="AJ200" s="13" t="s">
        <v>703</v>
      </c>
      <c r="AK200" s="13">
        <v>2</v>
      </c>
      <c r="AM200" s="13" t="s">
        <v>350</v>
      </c>
    </row>
    <row r="201" spans="1:40" ht="15" customHeight="1" x14ac:dyDescent="0.25">
      <c r="A201" s="13" t="s">
        <v>925</v>
      </c>
      <c r="B201" s="13" t="s">
        <v>930</v>
      </c>
      <c r="C201" s="13">
        <v>2022</v>
      </c>
      <c r="D201" s="13">
        <v>250</v>
      </c>
      <c r="E201" s="13" t="s">
        <v>278</v>
      </c>
      <c r="F201" t="s">
        <v>910</v>
      </c>
      <c r="G201" t="s">
        <v>896</v>
      </c>
      <c r="H201" t="s">
        <v>911</v>
      </c>
      <c r="I201">
        <v>56.936794999999996</v>
      </c>
      <c r="J201">
        <v>-110.61289499999999</v>
      </c>
      <c r="K201" s="13" t="s">
        <v>565</v>
      </c>
      <c r="M201" s="53">
        <v>44751</v>
      </c>
      <c r="N201" s="13" t="s">
        <v>285</v>
      </c>
      <c r="O201" s="13">
        <v>6</v>
      </c>
      <c r="P201" s="13">
        <v>100</v>
      </c>
      <c r="Q201" s="13" t="s">
        <v>97</v>
      </c>
      <c r="R201" s="13" t="s">
        <v>13</v>
      </c>
      <c r="S201" s="13" t="s">
        <v>583</v>
      </c>
      <c r="T201" s="13" t="s">
        <v>599</v>
      </c>
      <c r="U201" s="13" t="s">
        <v>626</v>
      </c>
      <c r="X201" s="13">
        <v>101797</v>
      </c>
      <c r="Y201" s="13" t="s">
        <v>349</v>
      </c>
      <c r="AC201" s="13">
        <v>5</v>
      </c>
      <c r="AF201" s="13">
        <f t="shared" si="14"/>
        <v>5</v>
      </c>
      <c r="AG201" s="54">
        <f t="shared" si="13"/>
        <v>16.666666666666668</v>
      </c>
      <c r="AH201" s="57">
        <f t="shared" si="15"/>
        <v>83.333333333333343</v>
      </c>
      <c r="AJ201" s="13" t="s">
        <v>703</v>
      </c>
      <c r="AK201" s="13">
        <v>2</v>
      </c>
      <c r="AM201" s="13" t="s">
        <v>349</v>
      </c>
    </row>
    <row r="202" spans="1:40" ht="15" customHeight="1" x14ac:dyDescent="0.25">
      <c r="A202" s="13" t="s">
        <v>925</v>
      </c>
      <c r="B202" s="13" t="s">
        <v>930</v>
      </c>
      <c r="C202" s="13">
        <v>2022</v>
      </c>
      <c r="D202" s="13">
        <v>250</v>
      </c>
      <c r="E202" s="13" t="s">
        <v>278</v>
      </c>
      <c r="F202" t="s">
        <v>910</v>
      </c>
      <c r="G202" t="s">
        <v>896</v>
      </c>
      <c r="H202" t="s">
        <v>911</v>
      </c>
      <c r="I202">
        <v>56.936794999999996</v>
      </c>
      <c r="J202">
        <v>-110.61289499999999</v>
      </c>
      <c r="K202" s="13" t="s">
        <v>565</v>
      </c>
      <c r="M202" s="53">
        <v>44751</v>
      </c>
      <c r="N202" s="13" t="s">
        <v>285</v>
      </c>
      <c r="O202" s="13">
        <v>6</v>
      </c>
      <c r="P202" s="13">
        <v>100</v>
      </c>
      <c r="Q202" s="13" t="s">
        <v>97</v>
      </c>
      <c r="R202" s="13" t="s">
        <v>13</v>
      </c>
      <c r="S202" s="13" t="s">
        <v>583</v>
      </c>
      <c r="T202" s="13" t="s">
        <v>599</v>
      </c>
      <c r="X202" s="13">
        <v>101594</v>
      </c>
      <c r="Y202" s="13" t="s">
        <v>396</v>
      </c>
      <c r="AC202" s="13">
        <v>1</v>
      </c>
      <c r="AF202" s="13">
        <f t="shared" si="14"/>
        <v>1</v>
      </c>
      <c r="AG202" s="54">
        <f t="shared" si="13"/>
        <v>16.666666666666668</v>
      </c>
      <c r="AH202" s="57">
        <f t="shared" si="15"/>
        <v>16.666666666666668</v>
      </c>
      <c r="AJ202" s="13" t="s">
        <v>703</v>
      </c>
      <c r="AK202" s="13">
        <v>1</v>
      </c>
      <c r="AL202" s="13" t="s">
        <v>776</v>
      </c>
      <c r="AM202" s="13" t="s">
        <v>396</v>
      </c>
    </row>
    <row r="203" spans="1:40" ht="15" customHeight="1" x14ac:dyDescent="0.25">
      <c r="A203" s="13" t="s">
        <v>925</v>
      </c>
      <c r="B203" s="13" t="s">
        <v>930</v>
      </c>
      <c r="C203" s="13">
        <v>2022</v>
      </c>
      <c r="D203" s="13">
        <v>250</v>
      </c>
      <c r="E203" s="13" t="s">
        <v>278</v>
      </c>
      <c r="F203" t="s">
        <v>910</v>
      </c>
      <c r="G203" t="s">
        <v>896</v>
      </c>
      <c r="H203" t="s">
        <v>911</v>
      </c>
      <c r="I203">
        <v>56.936794999999996</v>
      </c>
      <c r="J203">
        <v>-110.61289499999999</v>
      </c>
      <c r="K203" s="13" t="s">
        <v>565</v>
      </c>
      <c r="M203" s="53">
        <v>44751</v>
      </c>
      <c r="N203" s="13" t="s">
        <v>285</v>
      </c>
      <c r="O203" s="13">
        <v>6</v>
      </c>
      <c r="P203" s="13">
        <v>100</v>
      </c>
      <c r="Q203" s="13" t="s">
        <v>97</v>
      </c>
      <c r="R203" s="13" t="s">
        <v>13</v>
      </c>
      <c r="S203" s="13" t="s">
        <v>583</v>
      </c>
      <c r="T203" s="13" t="s">
        <v>599</v>
      </c>
      <c r="X203" s="13">
        <v>101593</v>
      </c>
      <c r="Y203" s="13" t="s">
        <v>347</v>
      </c>
      <c r="AC203" s="13">
        <v>3</v>
      </c>
      <c r="AF203" s="13">
        <f t="shared" si="14"/>
        <v>3</v>
      </c>
      <c r="AG203" s="54">
        <f t="shared" si="13"/>
        <v>16.666666666666668</v>
      </c>
      <c r="AH203" s="57">
        <f t="shared" si="15"/>
        <v>50</v>
      </c>
      <c r="AJ203" s="13" t="s">
        <v>703</v>
      </c>
      <c r="AK203" s="13" t="s">
        <v>708</v>
      </c>
      <c r="AL203" s="13" t="s">
        <v>781</v>
      </c>
      <c r="AM203" s="13" t="s">
        <v>347</v>
      </c>
    </row>
    <row r="204" spans="1:40" ht="15" customHeight="1" x14ac:dyDescent="0.25">
      <c r="A204" s="13" t="s">
        <v>925</v>
      </c>
      <c r="B204" s="13" t="s">
        <v>930</v>
      </c>
      <c r="C204" s="13">
        <v>2022</v>
      </c>
      <c r="D204" s="13">
        <v>250</v>
      </c>
      <c r="E204" s="13" t="s">
        <v>278</v>
      </c>
      <c r="F204" t="s">
        <v>910</v>
      </c>
      <c r="G204" t="s">
        <v>896</v>
      </c>
      <c r="H204" t="s">
        <v>911</v>
      </c>
      <c r="I204">
        <v>56.936794999999996</v>
      </c>
      <c r="J204">
        <v>-110.61289499999999</v>
      </c>
      <c r="K204" s="13" t="s">
        <v>565</v>
      </c>
      <c r="M204" s="53">
        <v>44751</v>
      </c>
      <c r="N204" s="13" t="s">
        <v>285</v>
      </c>
      <c r="O204" s="13">
        <v>6</v>
      </c>
      <c r="P204" s="13">
        <v>100</v>
      </c>
      <c r="Q204" s="13" t="s">
        <v>97</v>
      </c>
      <c r="R204" s="13" t="s">
        <v>13</v>
      </c>
      <c r="S204" s="13" t="s">
        <v>583</v>
      </c>
      <c r="T204" s="13" t="s">
        <v>599</v>
      </c>
      <c r="X204" s="13">
        <v>102042</v>
      </c>
      <c r="Y204" s="13" t="s">
        <v>348</v>
      </c>
      <c r="AC204" s="13">
        <v>1</v>
      </c>
      <c r="AF204" s="13">
        <f t="shared" si="14"/>
        <v>1</v>
      </c>
      <c r="AG204" s="54">
        <f t="shared" si="13"/>
        <v>16.666666666666668</v>
      </c>
      <c r="AH204" s="57">
        <f t="shared" si="15"/>
        <v>16.666666666666668</v>
      </c>
      <c r="AJ204" s="13" t="s">
        <v>703</v>
      </c>
      <c r="AK204" s="13">
        <v>8</v>
      </c>
      <c r="AL204" s="13" t="s">
        <v>776</v>
      </c>
      <c r="AM204" s="13" t="s">
        <v>348</v>
      </c>
    </row>
    <row r="205" spans="1:40" ht="15" customHeight="1" x14ac:dyDescent="0.25">
      <c r="A205" s="13" t="s">
        <v>925</v>
      </c>
      <c r="B205" s="13" t="s">
        <v>930</v>
      </c>
      <c r="C205" s="13">
        <v>2022</v>
      </c>
      <c r="D205" s="13">
        <v>250</v>
      </c>
      <c r="E205" s="13" t="s">
        <v>278</v>
      </c>
      <c r="F205" t="s">
        <v>910</v>
      </c>
      <c r="G205" t="s">
        <v>896</v>
      </c>
      <c r="H205" t="s">
        <v>911</v>
      </c>
      <c r="I205">
        <v>56.936794999999996</v>
      </c>
      <c r="J205">
        <v>-110.61289499999999</v>
      </c>
      <c r="K205" s="13" t="s">
        <v>565</v>
      </c>
      <c r="M205" s="53">
        <v>44751</v>
      </c>
      <c r="N205" s="13" t="s">
        <v>285</v>
      </c>
      <c r="O205" s="13">
        <v>6</v>
      </c>
      <c r="P205" s="13">
        <v>100</v>
      </c>
      <c r="Q205" s="13" t="s">
        <v>23</v>
      </c>
      <c r="R205" s="13" t="s">
        <v>13</v>
      </c>
      <c r="S205" s="13" t="s">
        <v>583</v>
      </c>
      <c r="T205" s="13" t="s">
        <v>600</v>
      </c>
      <c r="U205" s="13" t="s">
        <v>624</v>
      </c>
      <c r="V205" s="13" t="s">
        <v>669</v>
      </c>
      <c r="W205" s="13" t="s">
        <v>692</v>
      </c>
      <c r="X205" s="13">
        <v>116030</v>
      </c>
      <c r="Y205" s="13" t="s">
        <v>419</v>
      </c>
      <c r="AB205" s="13">
        <v>1</v>
      </c>
      <c r="AF205" s="13">
        <f t="shared" si="14"/>
        <v>1</v>
      </c>
      <c r="AG205" s="54">
        <f t="shared" si="13"/>
        <v>16.666666666666668</v>
      </c>
      <c r="AH205" s="57">
        <f t="shared" si="15"/>
        <v>16.666666666666668</v>
      </c>
      <c r="AI205" s="13">
        <v>1</v>
      </c>
      <c r="AJ205" s="13" t="s">
        <v>705</v>
      </c>
      <c r="AK205" s="13">
        <v>4</v>
      </c>
      <c r="AM205" s="13" t="s">
        <v>419</v>
      </c>
    </row>
    <row r="206" spans="1:40" ht="15" customHeight="1" x14ac:dyDescent="0.25">
      <c r="A206" s="13" t="s">
        <v>925</v>
      </c>
      <c r="B206" s="13" t="s">
        <v>930</v>
      </c>
      <c r="C206" s="13">
        <v>2022</v>
      </c>
      <c r="D206" s="13">
        <v>250</v>
      </c>
      <c r="E206" s="13" t="s">
        <v>278</v>
      </c>
      <c r="F206" t="s">
        <v>910</v>
      </c>
      <c r="G206" t="s">
        <v>896</v>
      </c>
      <c r="H206" t="s">
        <v>911</v>
      </c>
      <c r="I206">
        <v>56.936794999999996</v>
      </c>
      <c r="J206">
        <v>-110.61289499999999</v>
      </c>
      <c r="K206" s="13" t="s">
        <v>565</v>
      </c>
      <c r="M206" s="53">
        <v>44751</v>
      </c>
      <c r="N206" s="55" t="s">
        <v>285</v>
      </c>
      <c r="O206" s="13">
        <v>6</v>
      </c>
      <c r="P206" s="13">
        <v>100</v>
      </c>
      <c r="Q206" s="13" t="s">
        <v>34</v>
      </c>
      <c r="R206" s="13" t="s">
        <v>24</v>
      </c>
      <c r="S206" s="13" t="s">
        <v>585</v>
      </c>
      <c r="T206" s="13" t="s">
        <v>601</v>
      </c>
      <c r="U206" s="13" t="s">
        <v>628</v>
      </c>
      <c r="X206" s="13">
        <v>76591</v>
      </c>
      <c r="Y206" s="13" t="s">
        <v>304</v>
      </c>
      <c r="AA206" s="13">
        <v>16</v>
      </c>
      <c r="AF206" s="13">
        <f t="shared" si="14"/>
        <v>16</v>
      </c>
      <c r="AG206" s="54">
        <f t="shared" si="13"/>
        <v>16.666666666666668</v>
      </c>
      <c r="AH206" s="57">
        <f t="shared" si="15"/>
        <v>266.66666666666669</v>
      </c>
      <c r="AI206" s="13">
        <v>1</v>
      </c>
      <c r="AJ206" s="13" t="s">
        <v>707</v>
      </c>
      <c r="AK206" s="13">
        <v>7</v>
      </c>
      <c r="AM206" s="13" t="s">
        <v>304</v>
      </c>
    </row>
    <row r="207" spans="1:40" ht="15" customHeight="1" x14ac:dyDescent="0.25">
      <c r="A207" s="13" t="s">
        <v>925</v>
      </c>
      <c r="B207" s="13" t="s">
        <v>930</v>
      </c>
      <c r="C207" s="13">
        <v>2022</v>
      </c>
      <c r="D207" s="13">
        <v>250</v>
      </c>
      <c r="E207" s="13" t="s">
        <v>278</v>
      </c>
      <c r="F207" t="s">
        <v>910</v>
      </c>
      <c r="G207" t="s">
        <v>896</v>
      </c>
      <c r="H207" t="s">
        <v>911</v>
      </c>
      <c r="I207">
        <v>56.936794999999996</v>
      </c>
      <c r="J207">
        <v>-110.61289499999999</v>
      </c>
      <c r="K207" s="13" t="s">
        <v>565</v>
      </c>
      <c r="M207" s="53">
        <v>44751</v>
      </c>
      <c r="N207" s="55" t="s">
        <v>285</v>
      </c>
      <c r="O207" s="13">
        <v>6</v>
      </c>
      <c r="P207" s="13">
        <v>100</v>
      </c>
      <c r="Q207" s="13" t="s">
        <v>34</v>
      </c>
      <c r="R207" s="13" t="s">
        <v>24</v>
      </c>
      <c r="S207" s="13" t="s">
        <v>585</v>
      </c>
      <c r="X207" s="13">
        <v>69459</v>
      </c>
      <c r="Y207" s="13" t="s">
        <v>303</v>
      </c>
      <c r="AA207" s="13">
        <v>14</v>
      </c>
      <c r="AF207" s="13">
        <f t="shared" si="14"/>
        <v>14</v>
      </c>
      <c r="AG207" s="54">
        <f t="shared" si="13"/>
        <v>16.666666666666668</v>
      </c>
      <c r="AH207" s="57">
        <f t="shared" si="15"/>
        <v>233.33333333333334</v>
      </c>
      <c r="AI207" s="13">
        <v>1</v>
      </c>
      <c r="AJ207" s="13" t="s">
        <v>707</v>
      </c>
      <c r="AK207" s="13">
        <v>7</v>
      </c>
      <c r="AM207" s="13" t="s">
        <v>303</v>
      </c>
    </row>
    <row r="208" spans="1:40" ht="15" customHeight="1" x14ac:dyDescent="0.25">
      <c r="A208" s="13" t="s">
        <v>925</v>
      </c>
      <c r="B208" s="13" t="s">
        <v>930</v>
      </c>
      <c r="C208" s="13">
        <v>2022</v>
      </c>
      <c r="D208" s="13">
        <v>250</v>
      </c>
      <c r="E208" s="13" t="s">
        <v>278</v>
      </c>
      <c r="F208" t="s">
        <v>910</v>
      </c>
      <c r="G208" t="s">
        <v>896</v>
      </c>
      <c r="H208" t="s">
        <v>911</v>
      </c>
      <c r="I208">
        <v>56.936794999999996</v>
      </c>
      <c r="J208">
        <v>-110.61289499999999</v>
      </c>
      <c r="K208" s="13" t="s">
        <v>565</v>
      </c>
      <c r="M208" s="53">
        <v>44751</v>
      </c>
      <c r="N208" s="55" t="s">
        <v>285</v>
      </c>
      <c r="O208" s="13">
        <v>6</v>
      </c>
      <c r="P208" s="13">
        <v>100</v>
      </c>
      <c r="Q208" s="13" t="s">
        <v>31</v>
      </c>
      <c r="R208" s="13" t="s">
        <v>576</v>
      </c>
      <c r="X208" s="13">
        <v>53963</v>
      </c>
      <c r="Y208" s="13" t="s">
        <v>288</v>
      </c>
      <c r="Z208" s="13">
        <v>1</v>
      </c>
      <c r="AF208" s="13">
        <f t="shared" si="14"/>
        <v>1</v>
      </c>
      <c r="AG208" s="54">
        <f t="shared" si="13"/>
        <v>16.666666666666668</v>
      </c>
      <c r="AH208" s="57">
        <f t="shared" si="15"/>
        <v>16.666666666666668</v>
      </c>
      <c r="AI208" s="13">
        <v>1</v>
      </c>
      <c r="AJ208" s="13" t="s">
        <v>703</v>
      </c>
      <c r="AK208" s="13">
        <v>4</v>
      </c>
      <c r="AM208" s="13" t="s">
        <v>288</v>
      </c>
    </row>
    <row r="209" spans="1:40" ht="15" customHeight="1" x14ac:dyDescent="0.25">
      <c r="A209" s="13" t="s">
        <v>925</v>
      </c>
      <c r="B209" s="13" t="s">
        <v>930</v>
      </c>
      <c r="C209" s="13">
        <v>2022</v>
      </c>
      <c r="D209" s="13">
        <v>250</v>
      </c>
      <c r="E209" s="13" t="s">
        <v>280</v>
      </c>
      <c r="F209" t="s">
        <v>912</v>
      </c>
      <c r="G209" t="s">
        <v>897</v>
      </c>
      <c r="H209" t="s">
        <v>913</v>
      </c>
      <c r="I209">
        <v>57.136944</v>
      </c>
      <c r="J209">
        <v>-111.738333</v>
      </c>
      <c r="K209" s="13" t="s">
        <v>566</v>
      </c>
      <c r="M209" s="53">
        <v>44751</v>
      </c>
      <c r="N209" s="55" t="s">
        <v>287</v>
      </c>
      <c r="O209" s="13">
        <v>100</v>
      </c>
      <c r="P209" s="13">
        <v>100</v>
      </c>
      <c r="Q209" s="13" t="s">
        <v>73</v>
      </c>
      <c r="R209" s="13" t="s">
        <v>577</v>
      </c>
      <c r="S209" s="13" t="s">
        <v>589</v>
      </c>
      <c r="T209" s="13" t="s">
        <v>608</v>
      </c>
      <c r="U209" s="13" t="s">
        <v>649</v>
      </c>
      <c r="X209" s="13">
        <v>1094914</v>
      </c>
      <c r="Y209" s="13" t="s">
        <v>434</v>
      </c>
      <c r="AA209" s="13">
        <v>17</v>
      </c>
      <c r="AF209" s="13">
        <f t="shared" si="14"/>
        <v>17</v>
      </c>
      <c r="AG209" s="54">
        <f t="shared" si="13"/>
        <v>1</v>
      </c>
      <c r="AH209" s="57">
        <f t="shared" si="15"/>
        <v>17</v>
      </c>
      <c r="AI209" s="13">
        <v>1</v>
      </c>
      <c r="AJ209" s="13" t="s">
        <v>708</v>
      </c>
      <c r="AK209" s="13" t="s">
        <v>708</v>
      </c>
      <c r="AM209" s="13" t="s">
        <v>702</v>
      </c>
      <c r="AN209" s="13" t="s">
        <v>736</v>
      </c>
    </row>
    <row r="210" spans="1:40" ht="15" customHeight="1" x14ac:dyDescent="0.25">
      <c r="A210" s="13" t="s">
        <v>925</v>
      </c>
      <c r="B210" s="13" t="s">
        <v>930</v>
      </c>
      <c r="C210" s="13">
        <v>2022</v>
      </c>
      <c r="D210" s="13">
        <v>250</v>
      </c>
      <c r="E210" s="13" t="s">
        <v>280</v>
      </c>
      <c r="F210" t="s">
        <v>912</v>
      </c>
      <c r="G210" t="s">
        <v>897</v>
      </c>
      <c r="H210" t="s">
        <v>913</v>
      </c>
      <c r="I210">
        <v>57.136944</v>
      </c>
      <c r="J210">
        <v>-111.738333</v>
      </c>
      <c r="K210" s="13" t="s">
        <v>566</v>
      </c>
      <c r="M210" s="53">
        <v>44751</v>
      </c>
      <c r="N210" s="55" t="s">
        <v>287</v>
      </c>
      <c r="O210" s="13">
        <v>100</v>
      </c>
      <c r="P210" s="13">
        <v>100</v>
      </c>
      <c r="Q210" s="13" t="s">
        <v>29</v>
      </c>
      <c r="R210" s="13" t="s">
        <v>26</v>
      </c>
      <c r="S210" s="13" t="s">
        <v>584</v>
      </c>
      <c r="T210" s="13" t="s">
        <v>594</v>
      </c>
      <c r="U210" s="13" t="s">
        <v>627</v>
      </c>
      <c r="V210" s="13" t="s">
        <v>671</v>
      </c>
      <c r="X210" s="13">
        <v>69456</v>
      </c>
      <c r="Y210" s="13" t="s">
        <v>432</v>
      </c>
      <c r="Z210" s="13">
        <v>1</v>
      </c>
      <c r="AF210" s="13">
        <f t="shared" si="14"/>
        <v>1</v>
      </c>
      <c r="AG210" s="54">
        <f t="shared" si="13"/>
        <v>1</v>
      </c>
      <c r="AH210" s="57">
        <f t="shared" si="15"/>
        <v>1</v>
      </c>
      <c r="AI210" s="13">
        <v>1</v>
      </c>
      <c r="AJ210" s="13" t="s">
        <v>703</v>
      </c>
      <c r="AK210" s="13">
        <v>8</v>
      </c>
      <c r="AM210" s="13" t="s">
        <v>702</v>
      </c>
      <c r="AN210" s="13" t="s">
        <v>737</v>
      </c>
    </row>
    <row r="211" spans="1:40" ht="15" customHeight="1" x14ac:dyDescent="0.25">
      <c r="A211" s="13" t="s">
        <v>925</v>
      </c>
      <c r="B211" s="13" t="s">
        <v>930</v>
      </c>
      <c r="C211" s="13">
        <v>2022</v>
      </c>
      <c r="D211" s="13">
        <v>250</v>
      </c>
      <c r="E211" s="13" t="s">
        <v>280</v>
      </c>
      <c r="F211" t="s">
        <v>912</v>
      </c>
      <c r="G211" t="s">
        <v>897</v>
      </c>
      <c r="H211" t="s">
        <v>913</v>
      </c>
      <c r="I211">
        <v>57.136944</v>
      </c>
      <c r="J211">
        <v>-111.738333</v>
      </c>
      <c r="K211" s="13" t="s">
        <v>566</v>
      </c>
      <c r="M211" s="53">
        <v>44751</v>
      </c>
      <c r="N211" s="13" t="s">
        <v>286</v>
      </c>
      <c r="O211" s="13">
        <v>7</v>
      </c>
      <c r="P211" s="13">
        <v>100</v>
      </c>
      <c r="Q211" s="13" t="s">
        <v>29</v>
      </c>
      <c r="R211" s="13" t="s">
        <v>26</v>
      </c>
      <c r="S211" s="13" t="s">
        <v>584</v>
      </c>
      <c r="T211" s="13" t="s">
        <v>594</v>
      </c>
      <c r="U211" s="13" t="s">
        <v>616</v>
      </c>
      <c r="V211" s="13" t="s">
        <v>662</v>
      </c>
      <c r="X211" s="13">
        <v>69398</v>
      </c>
      <c r="Y211" s="13" t="s">
        <v>411</v>
      </c>
      <c r="Z211" s="13">
        <v>4</v>
      </c>
      <c r="AF211" s="13">
        <f t="shared" si="14"/>
        <v>4</v>
      </c>
      <c r="AG211" s="54">
        <f t="shared" si="13"/>
        <v>14.285714285714286</v>
      </c>
      <c r="AH211" s="57">
        <f t="shared" si="15"/>
        <v>57.142857142857146</v>
      </c>
      <c r="AI211" s="13">
        <v>1</v>
      </c>
      <c r="AJ211" s="13" t="s">
        <v>703</v>
      </c>
      <c r="AK211" s="13">
        <v>6</v>
      </c>
      <c r="AM211" s="13" t="s">
        <v>411</v>
      </c>
    </row>
    <row r="212" spans="1:40" ht="15" customHeight="1" x14ac:dyDescent="0.25">
      <c r="A212" s="13" t="s">
        <v>925</v>
      </c>
      <c r="B212" s="13" t="s">
        <v>930</v>
      </c>
      <c r="C212" s="13">
        <v>2022</v>
      </c>
      <c r="D212" s="13">
        <v>250</v>
      </c>
      <c r="E212" s="13" t="s">
        <v>280</v>
      </c>
      <c r="F212" t="s">
        <v>912</v>
      </c>
      <c r="G212" t="s">
        <v>897</v>
      </c>
      <c r="H212" t="s">
        <v>913</v>
      </c>
      <c r="I212">
        <v>57.136944</v>
      </c>
      <c r="J212">
        <v>-111.738333</v>
      </c>
      <c r="K212" s="13" t="s">
        <v>566</v>
      </c>
      <c r="M212" s="53">
        <v>44751</v>
      </c>
      <c r="N212" s="13" t="s">
        <v>286</v>
      </c>
      <c r="O212" s="13">
        <v>7</v>
      </c>
      <c r="P212" s="13">
        <v>100</v>
      </c>
      <c r="Q212" s="13" t="s">
        <v>27</v>
      </c>
      <c r="R212" s="13" t="s">
        <v>26</v>
      </c>
      <c r="S212" s="13" t="s">
        <v>584</v>
      </c>
      <c r="T212" s="13" t="s">
        <v>595</v>
      </c>
      <c r="U212" s="13" t="s">
        <v>617</v>
      </c>
      <c r="V212" s="13" t="s">
        <v>663</v>
      </c>
      <c r="X212" s="13">
        <v>69004</v>
      </c>
      <c r="Y212" s="13" t="s">
        <v>426</v>
      </c>
      <c r="Z212" s="13">
        <v>14</v>
      </c>
      <c r="AF212" s="13">
        <f t="shared" si="14"/>
        <v>14</v>
      </c>
      <c r="AG212" s="54">
        <f t="shared" si="13"/>
        <v>14.285714285714286</v>
      </c>
      <c r="AH212" s="57">
        <f t="shared" si="15"/>
        <v>200</v>
      </c>
      <c r="AI212" s="13">
        <v>1</v>
      </c>
      <c r="AJ212" s="13" t="s">
        <v>704</v>
      </c>
      <c r="AK212" s="13">
        <v>8</v>
      </c>
      <c r="AM212" s="13" t="s">
        <v>426</v>
      </c>
    </row>
    <row r="213" spans="1:40" ht="15" customHeight="1" x14ac:dyDescent="0.25">
      <c r="A213" s="13" t="s">
        <v>925</v>
      </c>
      <c r="B213" s="13" t="s">
        <v>930</v>
      </c>
      <c r="C213" s="13">
        <v>2022</v>
      </c>
      <c r="D213" s="13">
        <v>250</v>
      </c>
      <c r="E213" s="13" t="s">
        <v>280</v>
      </c>
      <c r="F213" t="s">
        <v>912</v>
      </c>
      <c r="G213" t="s">
        <v>897</v>
      </c>
      <c r="H213" t="s">
        <v>913</v>
      </c>
      <c r="I213">
        <v>57.136944</v>
      </c>
      <c r="J213">
        <v>-111.738333</v>
      </c>
      <c r="K213" s="13" t="s">
        <v>566</v>
      </c>
      <c r="M213" s="53">
        <v>44751</v>
      </c>
      <c r="N213" s="13" t="s">
        <v>286</v>
      </c>
      <c r="O213" s="13">
        <v>7</v>
      </c>
      <c r="P213" s="13">
        <v>100</v>
      </c>
      <c r="Q213" s="13" t="s">
        <v>27</v>
      </c>
      <c r="R213" s="13" t="s">
        <v>26</v>
      </c>
      <c r="S213" s="13" t="s">
        <v>584</v>
      </c>
      <c r="T213" s="13" t="s">
        <v>595</v>
      </c>
      <c r="U213" s="13" t="s">
        <v>617</v>
      </c>
      <c r="V213" s="13" t="s">
        <v>663</v>
      </c>
      <c r="X213" s="13">
        <v>68946</v>
      </c>
      <c r="Y213" s="13" t="s">
        <v>329</v>
      </c>
      <c r="Z213" s="13">
        <v>18</v>
      </c>
      <c r="AF213" s="13">
        <f t="shared" si="14"/>
        <v>18</v>
      </c>
      <c r="AG213" s="54">
        <f t="shared" si="13"/>
        <v>14.285714285714286</v>
      </c>
      <c r="AH213" s="57">
        <f t="shared" si="15"/>
        <v>257.14285714285717</v>
      </c>
      <c r="AI213" s="13">
        <v>1</v>
      </c>
      <c r="AJ213" s="13" t="s">
        <v>704</v>
      </c>
      <c r="AK213" s="13">
        <v>8</v>
      </c>
      <c r="AM213" s="13" t="s">
        <v>329</v>
      </c>
    </row>
    <row r="214" spans="1:40" ht="15" customHeight="1" x14ac:dyDescent="0.25">
      <c r="A214" s="13" t="s">
        <v>925</v>
      </c>
      <c r="B214" s="13" t="s">
        <v>930</v>
      </c>
      <c r="C214" s="13">
        <v>2022</v>
      </c>
      <c r="D214" s="13">
        <v>250</v>
      </c>
      <c r="E214" s="13" t="s">
        <v>280</v>
      </c>
      <c r="F214" t="s">
        <v>912</v>
      </c>
      <c r="G214" t="s">
        <v>897</v>
      </c>
      <c r="H214" t="s">
        <v>913</v>
      </c>
      <c r="I214">
        <v>57.136944</v>
      </c>
      <c r="J214">
        <v>-111.738333</v>
      </c>
      <c r="K214" s="13" t="s">
        <v>566</v>
      </c>
      <c r="M214" s="53">
        <v>44751</v>
      </c>
      <c r="N214" s="13" t="s">
        <v>286</v>
      </c>
      <c r="O214" s="13">
        <v>7</v>
      </c>
      <c r="P214" s="13">
        <v>100</v>
      </c>
      <c r="Q214" s="13" t="s">
        <v>27</v>
      </c>
      <c r="R214" s="13" t="s">
        <v>26</v>
      </c>
      <c r="S214" s="13" t="s">
        <v>584</v>
      </c>
      <c r="T214" s="13" t="s">
        <v>595</v>
      </c>
      <c r="U214" s="13" t="s">
        <v>617</v>
      </c>
      <c r="V214" s="13" t="s">
        <v>676</v>
      </c>
      <c r="X214" s="13">
        <v>68638</v>
      </c>
      <c r="Y214" s="13" t="s">
        <v>338</v>
      </c>
      <c r="AA214" s="13">
        <v>2</v>
      </c>
      <c r="AF214" s="13">
        <f t="shared" si="14"/>
        <v>2</v>
      </c>
      <c r="AG214" s="54">
        <f t="shared" si="13"/>
        <v>14.285714285714286</v>
      </c>
      <c r="AH214" s="57">
        <f t="shared" si="15"/>
        <v>28.571428571428573</v>
      </c>
      <c r="AJ214" s="13" t="s">
        <v>704</v>
      </c>
      <c r="AK214" s="13">
        <v>10</v>
      </c>
      <c r="AM214" s="13" t="s">
        <v>338</v>
      </c>
    </row>
    <row r="215" spans="1:40" ht="15" customHeight="1" x14ac:dyDescent="0.25">
      <c r="A215" s="13" t="s">
        <v>925</v>
      </c>
      <c r="B215" s="13" t="s">
        <v>930</v>
      </c>
      <c r="C215" s="13">
        <v>2022</v>
      </c>
      <c r="D215" s="13">
        <v>250</v>
      </c>
      <c r="E215" s="13" t="s">
        <v>280</v>
      </c>
      <c r="F215" t="s">
        <v>912</v>
      </c>
      <c r="G215" t="s">
        <v>897</v>
      </c>
      <c r="H215" t="s">
        <v>913</v>
      </c>
      <c r="I215">
        <v>57.136944</v>
      </c>
      <c r="J215">
        <v>-111.738333</v>
      </c>
      <c r="K215" s="13" t="s">
        <v>566</v>
      </c>
      <c r="M215" s="53">
        <v>44751</v>
      </c>
      <c r="N215" s="13" t="s">
        <v>286</v>
      </c>
      <c r="O215" s="13">
        <v>7</v>
      </c>
      <c r="P215" s="13">
        <v>100</v>
      </c>
      <c r="Q215" s="13" t="s">
        <v>27</v>
      </c>
      <c r="R215" s="13" t="s">
        <v>26</v>
      </c>
      <c r="S215" s="13" t="s">
        <v>584</v>
      </c>
      <c r="T215" s="13" t="s">
        <v>595</v>
      </c>
      <c r="U215" s="13" t="s">
        <v>617</v>
      </c>
      <c r="V215" s="13" t="s">
        <v>676</v>
      </c>
      <c r="X215" s="13">
        <v>68644</v>
      </c>
      <c r="Y215" s="13" t="s">
        <v>427</v>
      </c>
      <c r="Z215" s="13">
        <v>1</v>
      </c>
      <c r="AA215" s="13">
        <v>1</v>
      </c>
      <c r="AF215" s="13">
        <f t="shared" si="14"/>
        <v>2</v>
      </c>
      <c r="AG215" s="54">
        <f t="shared" si="13"/>
        <v>14.285714285714286</v>
      </c>
      <c r="AH215" s="57">
        <f t="shared" si="15"/>
        <v>28.571428571428573</v>
      </c>
      <c r="AI215" s="13">
        <v>1</v>
      </c>
      <c r="AJ215" s="13" t="s">
        <v>704</v>
      </c>
      <c r="AK215" s="13">
        <v>10</v>
      </c>
      <c r="AM215" s="13" t="s">
        <v>427</v>
      </c>
    </row>
    <row r="216" spans="1:40" ht="15" customHeight="1" x14ac:dyDescent="0.25">
      <c r="A216" s="13" t="s">
        <v>925</v>
      </c>
      <c r="B216" s="13" t="s">
        <v>930</v>
      </c>
      <c r="C216" s="13">
        <v>2022</v>
      </c>
      <c r="D216" s="13">
        <v>250</v>
      </c>
      <c r="E216" s="13" t="s">
        <v>280</v>
      </c>
      <c r="F216" t="s">
        <v>912</v>
      </c>
      <c r="G216" t="s">
        <v>897</v>
      </c>
      <c r="H216" t="s">
        <v>913</v>
      </c>
      <c r="I216">
        <v>57.136944</v>
      </c>
      <c r="J216">
        <v>-111.738333</v>
      </c>
      <c r="K216" s="13" t="s">
        <v>566</v>
      </c>
      <c r="M216" s="53">
        <v>44751</v>
      </c>
      <c r="N216" s="55" t="s">
        <v>286</v>
      </c>
      <c r="O216" s="13">
        <v>7</v>
      </c>
      <c r="P216" s="13">
        <v>100</v>
      </c>
      <c r="Q216" s="13" t="s">
        <v>110</v>
      </c>
      <c r="R216" s="13" t="s">
        <v>13</v>
      </c>
      <c r="S216" s="13" t="s">
        <v>582</v>
      </c>
      <c r="T216" s="13" t="s">
        <v>592</v>
      </c>
      <c r="U216" s="13" t="s">
        <v>614</v>
      </c>
      <c r="X216" s="13">
        <v>553094</v>
      </c>
      <c r="Y216" s="13" t="s">
        <v>297</v>
      </c>
      <c r="Z216" s="13">
        <v>2</v>
      </c>
      <c r="AF216" s="13">
        <f t="shared" si="14"/>
        <v>2</v>
      </c>
      <c r="AG216" s="54">
        <f t="shared" si="13"/>
        <v>14.285714285714286</v>
      </c>
      <c r="AH216" s="57">
        <f t="shared" si="15"/>
        <v>28.571428571428573</v>
      </c>
      <c r="AI216" s="13">
        <v>1</v>
      </c>
      <c r="AJ216" s="13" t="s">
        <v>705</v>
      </c>
      <c r="AK216" s="13">
        <v>4</v>
      </c>
      <c r="AM216" s="13" t="s">
        <v>297</v>
      </c>
    </row>
    <row r="217" spans="1:40" ht="15" customHeight="1" x14ac:dyDescent="0.25">
      <c r="A217" s="13" t="s">
        <v>925</v>
      </c>
      <c r="B217" s="13" t="s">
        <v>930</v>
      </c>
      <c r="C217" s="13">
        <v>2022</v>
      </c>
      <c r="D217" s="13">
        <v>250</v>
      </c>
      <c r="E217" s="13" t="s">
        <v>280</v>
      </c>
      <c r="F217" t="s">
        <v>912</v>
      </c>
      <c r="G217" t="s">
        <v>897</v>
      </c>
      <c r="H217" t="s">
        <v>913</v>
      </c>
      <c r="I217">
        <v>57.136944</v>
      </c>
      <c r="J217">
        <v>-111.738333</v>
      </c>
      <c r="K217" s="13" t="s">
        <v>566</v>
      </c>
      <c r="M217" s="53">
        <v>44751</v>
      </c>
      <c r="N217" s="55" t="s">
        <v>286</v>
      </c>
      <c r="O217" s="13">
        <v>7</v>
      </c>
      <c r="P217" s="13">
        <v>100</v>
      </c>
      <c r="Q217" s="13" t="s">
        <v>110</v>
      </c>
      <c r="R217" s="13" t="s">
        <v>13</v>
      </c>
      <c r="S217" s="13" t="s">
        <v>582</v>
      </c>
      <c r="T217" s="13" t="s">
        <v>592</v>
      </c>
      <c r="X217" s="13">
        <v>733326</v>
      </c>
      <c r="Y217" s="13" t="s">
        <v>299</v>
      </c>
      <c r="Z217" s="13">
        <v>1</v>
      </c>
      <c r="AF217" s="13">
        <f t="shared" si="14"/>
        <v>1</v>
      </c>
      <c r="AG217" s="54">
        <f t="shared" si="13"/>
        <v>14.285714285714286</v>
      </c>
      <c r="AH217" s="57">
        <f t="shared" si="15"/>
        <v>14.285714285714286</v>
      </c>
      <c r="AJ217" s="13" t="s">
        <v>705</v>
      </c>
      <c r="AK217" s="13">
        <v>4</v>
      </c>
      <c r="AM217" s="13" t="s">
        <v>709</v>
      </c>
      <c r="AN217" s="13" t="s">
        <v>299</v>
      </c>
    </row>
    <row r="218" spans="1:40" ht="15" customHeight="1" x14ac:dyDescent="0.25">
      <c r="A218" s="13" t="s">
        <v>925</v>
      </c>
      <c r="B218" s="13" t="s">
        <v>930</v>
      </c>
      <c r="C218" s="13">
        <v>2022</v>
      </c>
      <c r="D218" s="13">
        <v>250</v>
      </c>
      <c r="E218" s="13" t="s">
        <v>280</v>
      </c>
      <c r="F218" t="s">
        <v>912</v>
      </c>
      <c r="G218" t="s">
        <v>897</v>
      </c>
      <c r="H218" t="s">
        <v>913</v>
      </c>
      <c r="I218">
        <v>57.136944</v>
      </c>
      <c r="J218">
        <v>-111.738333</v>
      </c>
      <c r="K218" s="13" t="s">
        <v>566</v>
      </c>
      <c r="M218" s="53">
        <v>44751</v>
      </c>
      <c r="N218" s="55" t="s">
        <v>286</v>
      </c>
      <c r="O218" s="13">
        <v>7</v>
      </c>
      <c r="P218" s="13">
        <v>100</v>
      </c>
      <c r="Q218" s="13" t="s">
        <v>110</v>
      </c>
      <c r="R218" s="13" t="s">
        <v>13</v>
      </c>
      <c r="S218" s="13" t="s">
        <v>582</v>
      </c>
      <c r="T218" s="13" t="s">
        <v>603</v>
      </c>
      <c r="U218" s="13" t="s">
        <v>633</v>
      </c>
      <c r="X218" s="13">
        <v>83330</v>
      </c>
      <c r="Y218" s="13" t="s">
        <v>294</v>
      </c>
      <c r="AE218" s="13">
        <v>1</v>
      </c>
      <c r="AF218" s="13">
        <f t="shared" si="14"/>
        <v>1</v>
      </c>
      <c r="AG218" s="54">
        <f t="shared" si="13"/>
        <v>14.285714285714286</v>
      </c>
      <c r="AH218" s="57">
        <f t="shared" si="15"/>
        <v>14.285714285714286</v>
      </c>
      <c r="AI218" s="13">
        <v>1</v>
      </c>
      <c r="AJ218" s="13" t="s">
        <v>703</v>
      </c>
      <c r="AK218" s="13">
        <v>4</v>
      </c>
      <c r="AM218" s="13" t="s">
        <v>294</v>
      </c>
    </row>
    <row r="219" spans="1:40" ht="15" customHeight="1" x14ac:dyDescent="0.25">
      <c r="A219" s="13" t="s">
        <v>925</v>
      </c>
      <c r="B219" s="13" t="s">
        <v>930</v>
      </c>
      <c r="C219" s="13">
        <v>2022</v>
      </c>
      <c r="D219" s="13">
        <v>250</v>
      </c>
      <c r="E219" s="13" t="s">
        <v>280</v>
      </c>
      <c r="F219" t="s">
        <v>912</v>
      </c>
      <c r="G219" t="s">
        <v>897</v>
      </c>
      <c r="H219" t="s">
        <v>913</v>
      </c>
      <c r="I219">
        <v>57.136944</v>
      </c>
      <c r="J219">
        <v>-111.738333</v>
      </c>
      <c r="K219" s="13" t="s">
        <v>566</v>
      </c>
      <c r="M219" s="53">
        <v>44751</v>
      </c>
      <c r="N219" s="55" t="s">
        <v>286</v>
      </c>
      <c r="O219" s="13">
        <v>7</v>
      </c>
      <c r="P219" s="13">
        <v>100</v>
      </c>
      <c r="Q219" s="13" t="s">
        <v>51</v>
      </c>
      <c r="R219" s="13" t="s">
        <v>575</v>
      </c>
      <c r="S219" s="13" t="s">
        <v>580</v>
      </c>
      <c r="T219" s="13" t="s">
        <v>590</v>
      </c>
      <c r="U219" s="13" t="s">
        <v>611</v>
      </c>
      <c r="X219" s="13">
        <v>50845</v>
      </c>
      <c r="Y219" s="13" t="s">
        <v>358</v>
      </c>
      <c r="Z219" s="13">
        <v>1</v>
      </c>
      <c r="AF219" s="13">
        <f t="shared" si="14"/>
        <v>1</v>
      </c>
      <c r="AG219" s="54">
        <f t="shared" si="13"/>
        <v>14.285714285714286</v>
      </c>
      <c r="AH219" s="57">
        <f t="shared" si="15"/>
        <v>14.285714285714286</v>
      </c>
      <c r="AI219" s="13">
        <v>1</v>
      </c>
      <c r="AJ219" s="13" t="s">
        <v>703</v>
      </c>
      <c r="AK219" s="13">
        <v>5</v>
      </c>
      <c r="AM219" s="13" t="s">
        <v>358</v>
      </c>
    </row>
    <row r="220" spans="1:40" ht="15" customHeight="1" x14ac:dyDescent="0.25">
      <c r="A220" s="13" t="s">
        <v>925</v>
      </c>
      <c r="B220" s="13" t="s">
        <v>930</v>
      </c>
      <c r="C220" s="13">
        <v>2022</v>
      </c>
      <c r="D220" s="13">
        <v>250</v>
      </c>
      <c r="E220" s="13" t="s">
        <v>280</v>
      </c>
      <c r="F220" t="s">
        <v>912</v>
      </c>
      <c r="G220" t="s">
        <v>897</v>
      </c>
      <c r="H220" t="s">
        <v>913</v>
      </c>
      <c r="I220">
        <v>57.136944</v>
      </c>
      <c r="J220">
        <v>-111.738333</v>
      </c>
      <c r="K220" s="13" t="s">
        <v>566</v>
      </c>
      <c r="M220" s="53">
        <v>44751</v>
      </c>
      <c r="N220" s="55" t="s">
        <v>286</v>
      </c>
      <c r="O220" s="13">
        <v>7</v>
      </c>
      <c r="P220" s="13">
        <v>100</v>
      </c>
      <c r="Q220" s="13" t="s">
        <v>33</v>
      </c>
      <c r="R220" s="13" t="s">
        <v>13</v>
      </c>
      <c r="S220" s="13" t="s">
        <v>581</v>
      </c>
      <c r="T220" s="13" t="s">
        <v>591</v>
      </c>
      <c r="U220" s="13" t="s">
        <v>612</v>
      </c>
      <c r="X220" s="13">
        <v>94025</v>
      </c>
      <c r="Y220" s="13" t="s">
        <v>300</v>
      </c>
      <c r="Z220" s="13">
        <v>21</v>
      </c>
      <c r="AA220" s="13">
        <v>34</v>
      </c>
      <c r="AF220" s="13">
        <f t="shared" si="14"/>
        <v>55</v>
      </c>
      <c r="AG220" s="54">
        <f t="shared" si="13"/>
        <v>14.285714285714286</v>
      </c>
      <c r="AH220" s="57">
        <f t="shared" si="15"/>
        <v>785.71428571428578</v>
      </c>
      <c r="AI220" s="13">
        <v>1</v>
      </c>
      <c r="AJ220" s="13" t="s">
        <v>704</v>
      </c>
      <c r="AK220" s="13">
        <v>8</v>
      </c>
      <c r="AM220" s="13" t="s">
        <v>300</v>
      </c>
    </row>
    <row r="221" spans="1:40" ht="15" customHeight="1" x14ac:dyDescent="0.25">
      <c r="A221" s="13" t="s">
        <v>925</v>
      </c>
      <c r="B221" s="13" t="s">
        <v>930</v>
      </c>
      <c r="C221" s="13">
        <v>2022</v>
      </c>
      <c r="D221" s="13">
        <v>250</v>
      </c>
      <c r="E221" s="13" t="s">
        <v>280</v>
      </c>
      <c r="F221" t="s">
        <v>912</v>
      </c>
      <c r="G221" t="s">
        <v>897</v>
      </c>
      <c r="H221" t="s">
        <v>913</v>
      </c>
      <c r="I221">
        <v>57.136944</v>
      </c>
      <c r="J221">
        <v>-111.738333</v>
      </c>
      <c r="K221" s="13" t="s">
        <v>566</v>
      </c>
      <c r="M221" s="53">
        <v>44751</v>
      </c>
      <c r="N221" s="55" t="s">
        <v>286</v>
      </c>
      <c r="O221" s="13">
        <v>7</v>
      </c>
      <c r="P221" s="13">
        <v>100</v>
      </c>
      <c r="Q221" s="13" t="s">
        <v>33</v>
      </c>
      <c r="R221" s="13" t="s">
        <v>13</v>
      </c>
      <c r="S221" s="13" t="s">
        <v>581</v>
      </c>
      <c r="T221" s="13" t="s">
        <v>591</v>
      </c>
      <c r="X221" s="13">
        <v>93294</v>
      </c>
      <c r="Y221" s="13" t="s">
        <v>301</v>
      </c>
      <c r="Z221" s="13">
        <v>1</v>
      </c>
      <c r="AA221" s="13">
        <v>21</v>
      </c>
      <c r="AF221" s="13">
        <f t="shared" si="14"/>
        <v>22</v>
      </c>
      <c r="AG221" s="54">
        <f t="shared" si="13"/>
        <v>14.285714285714286</v>
      </c>
      <c r="AH221" s="57">
        <f t="shared" si="15"/>
        <v>314.28571428571428</v>
      </c>
      <c r="AJ221" s="13" t="s">
        <v>704</v>
      </c>
      <c r="AK221" s="13">
        <v>4</v>
      </c>
      <c r="AM221" s="13" t="s">
        <v>301</v>
      </c>
    </row>
    <row r="222" spans="1:40" ht="15" customHeight="1" x14ac:dyDescent="0.25">
      <c r="A222" s="13" t="s">
        <v>925</v>
      </c>
      <c r="B222" s="13" t="s">
        <v>930</v>
      </c>
      <c r="C222" s="13">
        <v>2022</v>
      </c>
      <c r="D222" s="13">
        <v>250</v>
      </c>
      <c r="E222" s="13" t="s">
        <v>280</v>
      </c>
      <c r="F222" t="s">
        <v>912</v>
      </c>
      <c r="G222" t="s">
        <v>897</v>
      </c>
      <c r="H222" t="s">
        <v>913</v>
      </c>
      <c r="I222">
        <v>57.136944</v>
      </c>
      <c r="J222">
        <v>-111.738333</v>
      </c>
      <c r="K222" s="13" t="s">
        <v>566</v>
      </c>
      <c r="M222" s="53">
        <v>44751</v>
      </c>
      <c r="N222" s="55" t="s">
        <v>286</v>
      </c>
      <c r="O222" s="13" t="s">
        <v>845</v>
      </c>
      <c r="P222" s="13">
        <v>100</v>
      </c>
      <c r="Q222" s="13" t="s">
        <v>32</v>
      </c>
      <c r="R222" s="13" t="s">
        <v>13</v>
      </c>
      <c r="S222" s="13" t="s">
        <v>749</v>
      </c>
      <c r="T222" s="13" t="s">
        <v>750</v>
      </c>
      <c r="U222" s="13" t="s">
        <v>824</v>
      </c>
      <c r="X222" s="13">
        <v>83873</v>
      </c>
      <c r="Y222" s="13" t="s">
        <v>825</v>
      </c>
      <c r="Z222" s="13">
        <v>493</v>
      </c>
      <c r="AF222" s="13">
        <f t="shared" si="14"/>
        <v>493</v>
      </c>
      <c r="AG222" s="54">
        <f>100/7</f>
        <v>14.285714285714286</v>
      </c>
      <c r="AH222" s="57">
        <f t="shared" si="15"/>
        <v>7042.8571428571431</v>
      </c>
      <c r="AI222" s="13">
        <v>1</v>
      </c>
      <c r="AJ222" s="13" t="s">
        <v>706</v>
      </c>
      <c r="AK222" s="13">
        <v>8</v>
      </c>
      <c r="AM222" s="13" t="s">
        <v>825</v>
      </c>
    </row>
    <row r="223" spans="1:40" ht="15" customHeight="1" x14ac:dyDescent="0.25">
      <c r="A223" s="13" t="s">
        <v>925</v>
      </c>
      <c r="B223" s="13" t="s">
        <v>930</v>
      </c>
      <c r="C223" s="13">
        <v>2022</v>
      </c>
      <c r="D223" s="13">
        <v>250</v>
      </c>
      <c r="E223" s="13" t="s">
        <v>280</v>
      </c>
      <c r="F223" t="s">
        <v>912</v>
      </c>
      <c r="G223" t="s">
        <v>897</v>
      </c>
      <c r="H223" t="s">
        <v>913</v>
      </c>
      <c r="I223">
        <v>57.136944</v>
      </c>
      <c r="J223">
        <v>-111.738333</v>
      </c>
      <c r="K223" s="13" t="s">
        <v>566</v>
      </c>
      <c r="M223" s="53">
        <v>44751</v>
      </c>
      <c r="N223" s="55" t="s">
        <v>286</v>
      </c>
      <c r="O223" s="13" t="s">
        <v>845</v>
      </c>
      <c r="P223" s="13">
        <v>100</v>
      </c>
      <c r="Q223" s="13" t="s">
        <v>32</v>
      </c>
      <c r="R223" s="13" t="s">
        <v>13</v>
      </c>
      <c r="S223" s="13" t="s">
        <v>749</v>
      </c>
      <c r="T223" s="13" t="s">
        <v>750</v>
      </c>
      <c r="U223" s="13" t="s">
        <v>824</v>
      </c>
      <c r="X223" s="13">
        <v>83899</v>
      </c>
      <c r="Y223" s="13" t="s">
        <v>839</v>
      </c>
      <c r="Z223" s="13">
        <v>11</v>
      </c>
      <c r="AF223" s="13">
        <f t="shared" si="14"/>
        <v>11</v>
      </c>
      <c r="AG223" s="54">
        <f>100/7</f>
        <v>14.285714285714286</v>
      </c>
      <c r="AH223" s="57">
        <f t="shared" si="15"/>
        <v>157.14285714285714</v>
      </c>
      <c r="AI223" s="13">
        <v>1</v>
      </c>
      <c r="AJ223" s="13" t="s">
        <v>706</v>
      </c>
      <c r="AK223" s="13">
        <v>8</v>
      </c>
      <c r="AM223" s="13" t="s">
        <v>839</v>
      </c>
    </row>
    <row r="224" spans="1:40" ht="15" customHeight="1" x14ac:dyDescent="0.25">
      <c r="A224" s="13" t="s">
        <v>925</v>
      </c>
      <c r="B224" s="13" t="s">
        <v>930</v>
      </c>
      <c r="C224" s="13">
        <v>2022</v>
      </c>
      <c r="D224" s="13">
        <v>250</v>
      </c>
      <c r="E224" s="13" t="s">
        <v>280</v>
      </c>
      <c r="F224" t="s">
        <v>912</v>
      </c>
      <c r="G224" t="s">
        <v>897</v>
      </c>
      <c r="H224" t="s">
        <v>913</v>
      </c>
      <c r="I224">
        <v>57.136944</v>
      </c>
      <c r="J224">
        <v>-111.738333</v>
      </c>
      <c r="K224" s="13" t="s">
        <v>566</v>
      </c>
      <c r="M224" s="53">
        <v>44751</v>
      </c>
      <c r="N224" s="55" t="s">
        <v>286</v>
      </c>
      <c r="O224" s="13" t="s">
        <v>845</v>
      </c>
      <c r="P224" s="13">
        <v>100</v>
      </c>
      <c r="Q224" s="13" t="s">
        <v>32</v>
      </c>
      <c r="R224" s="13" t="s">
        <v>13</v>
      </c>
      <c r="S224" s="13" t="s">
        <v>749</v>
      </c>
      <c r="T224" s="13" t="s">
        <v>750</v>
      </c>
      <c r="X224" s="13">
        <v>83832</v>
      </c>
      <c r="Y224" s="13" t="s">
        <v>359</v>
      </c>
      <c r="Z224" s="13">
        <v>238</v>
      </c>
      <c r="AF224" s="13">
        <f t="shared" si="14"/>
        <v>238</v>
      </c>
      <c r="AG224" s="54">
        <f>100/7</f>
        <v>14.285714285714286</v>
      </c>
      <c r="AH224" s="57">
        <f t="shared" si="15"/>
        <v>3400</v>
      </c>
      <c r="AJ224" s="13" t="s">
        <v>706</v>
      </c>
      <c r="AK224" s="13">
        <v>8</v>
      </c>
      <c r="AM224" s="13" t="s">
        <v>359</v>
      </c>
    </row>
    <row r="225" spans="1:40" ht="15" customHeight="1" x14ac:dyDescent="0.25">
      <c r="A225" s="13" t="s">
        <v>925</v>
      </c>
      <c r="B225" s="13" t="s">
        <v>930</v>
      </c>
      <c r="C225" s="13">
        <v>2022</v>
      </c>
      <c r="D225" s="13">
        <v>250</v>
      </c>
      <c r="E225" s="13" t="s">
        <v>280</v>
      </c>
      <c r="F225" t="s">
        <v>912</v>
      </c>
      <c r="G225" t="s">
        <v>897</v>
      </c>
      <c r="H225" t="s">
        <v>913</v>
      </c>
      <c r="I225">
        <v>57.136944</v>
      </c>
      <c r="J225">
        <v>-111.738333</v>
      </c>
      <c r="K225" s="13" t="s">
        <v>566</v>
      </c>
      <c r="M225" s="53">
        <v>44751</v>
      </c>
      <c r="N225" s="55" t="s">
        <v>286</v>
      </c>
      <c r="O225" s="13" t="s">
        <v>845</v>
      </c>
      <c r="P225" s="13">
        <v>100</v>
      </c>
      <c r="Q225" s="13" t="s">
        <v>83</v>
      </c>
      <c r="R225" s="13" t="s">
        <v>13</v>
      </c>
      <c r="S225" s="13" t="s">
        <v>760</v>
      </c>
      <c r="T225" s="13" t="s">
        <v>820</v>
      </c>
      <c r="X225" s="13">
        <v>88530</v>
      </c>
      <c r="Y225" s="13" t="s">
        <v>823</v>
      </c>
      <c r="Z225" s="13">
        <v>27</v>
      </c>
      <c r="AF225" s="13">
        <f t="shared" si="14"/>
        <v>27</v>
      </c>
      <c r="AG225" s="54">
        <f>100/7</f>
        <v>14.285714285714286</v>
      </c>
      <c r="AH225" s="57">
        <f t="shared" si="15"/>
        <v>385.71428571428572</v>
      </c>
      <c r="AI225" s="13">
        <v>1</v>
      </c>
      <c r="AJ225" s="13" t="s">
        <v>706</v>
      </c>
      <c r="AK225" s="13">
        <v>8</v>
      </c>
      <c r="AM225" s="13" t="s">
        <v>823</v>
      </c>
    </row>
    <row r="226" spans="1:40" ht="15" customHeight="1" x14ac:dyDescent="0.25">
      <c r="A226" s="13" t="s">
        <v>925</v>
      </c>
      <c r="B226" s="13" t="s">
        <v>930</v>
      </c>
      <c r="C226" s="13">
        <v>2022</v>
      </c>
      <c r="D226" s="13">
        <v>250</v>
      </c>
      <c r="E226" s="13" t="s">
        <v>280</v>
      </c>
      <c r="F226" t="s">
        <v>912</v>
      </c>
      <c r="G226" t="s">
        <v>897</v>
      </c>
      <c r="H226" t="s">
        <v>913</v>
      </c>
      <c r="I226">
        <v>57.136944</v>
      </c>
      <c r="J226">
        <v>-111.738333</v>
      </c>
      <c r="K226" s="13" t="s">
        <v>566</v>
      </c>
      <c r="M226" s="53">
        <v>44751</v>
      </c>
      <c r="N226" s="55" t="s">
        <v>286</v>
      </c>
      <c r="O226" s="13" t="s">
        <v>845</v>
      </c>
      <c r="P226" s="13">
        <v>100</v>
      </c>
      <c r="Q226" s="13" t="s">
        <v>91</v>
      </c>
      <c r="R226" s="13" t="s">
        <v>13</v>
      </c>
      <c r="S226" s="13" t="s">
        <v>748</v>
      </c>
      <c r="X226" s="13">
        <v>84195</v>
      </c>
      <c r="Y226" s="13" t="s">
        <v>377</v>
      </c>
      <c r="Z226" s="13">
        <v>6</v>
      </c>
      <c r="AF226" s="13">
        <f t="shared" si="14"/>
        <v>6</v>
      </c>
      <c r="AG226" s="54">
        <f>100/7</f>
        <v>14.285714285714286</v>
      </c>
      <c r="AH226" s="57">
        <f t="shared" si="15"/>
        <v>85.714285714285722</v>
      </c>
      <c r="AI226" s="13">
        <v>1</v>
      </c>
      <c r="AJ226" s="13" t="s">
        <v>704</v>
      </c>
      <c r="AK226" s="13">
        <v>8</v>
      </c>
      <c r="AM226" s="13" t="s">
        <v>377</v>
      </c>
    </row>
    <row r="227" spans="1:40" ht="15" customHeight="1" x14ac:dyDescent="0.25">
      <c r="A227" s="13" t="s">
        <v>925</v>
      </c>
      <c r="B227" s="13" t="s">
        <v>930</v>
      </c>
      <c r="C227" s="13">
        <v>2022</v>
      </c>
      <c r="D227" s="13">
        <v>250</v>
      </c>
      <c r="E227" s="13" t="s">
        <v>280</v>
      </c>
      <c r="F227" t="s">
        <v>912</v>
      </c>
      <c r="G227" t="s">
        <v>897</v>
      </c>
      <c r="H227" t="s">
        <v>913</v>
      </c>
      <c r="I227">
        <v>57.136944</v>
      </c>
      <c r="J227">
        <v>-111.738333</v>
      </c>
      <c r="K227" s="13" t="s">
        <v>566</v>
      </c>
      <c r="M227" s="53">
        <v>44751</v>
      </c>
      <c r="N227" s="13" t="s">
        <v>286</v>
      </c>
      <c r="O227" s="13">
        <v>7</v>
      </c>
      <c r="P227" s="13">
        <v>100</v>
      </c>
      <c r="Q227" s="13" t="s">
        <v>19</v>
      </c>
      <c r="R227" s="13" t="s">
        <v>13</v>
      </c>
      <c r="S227" s="13" t="s">
        <v>583</v>
      </c>
      <c r="T227" s="13" t="s">
        <v>596</v>
      </c>
      <c r="U227" s="13" t="s">
        <v>644</v>
      </c>
      <c r="X227" s="13">
        <v>111857</v>
      </c>
      <c r="Y227" s="13" t="s">
        <v>366</v>
      </c>
      <c r="AB227" s="13">
        <v>1</v>
      </c>
      <c r="AF227" s="13">
        <f t="shared" si="14"/>
        <v>1</v>
      </c>
      <c r="AG227" s="54">
        <f t="shared" ref="AG227:AG263" si="16">P227/O227</f>
        <v>14.285714285714286</v>
      </c>
      <c r="AH227" s="57">
        <f t="shared" si="15"/>
        <v>14.285714285714286</v>
      </c>
      <c r="AI227" s="13">
        <v>1</v>
      </c>
      <c r="AJ227" s="13" t="s">
        <v>705</v>
      </c>
      <c r="AK227" s="13">
        <v>7</v>
      </c>
      <c r="AM227" s="13" t="s">
        <v>366</v>
      </c>
    </row>
    <row r="228" spans="1:40" ht="15" customHeight="1" x14ac:dyDescent="0.25">
      <c r="A228" s="13" t="s">
        <v>925</v>
      </c>
      <c r="B228" s="13" t="s">
        <v>930</v>
      </c>
      <c r="C228" s="13">
        <v>2022</v>
      </c>
      <c r="D228" s="13">
        <v>250</v>
      </c>
      <c r="E228" s="13" t="s">
        <v>280</v>
      </c>
      <c r="F228" t="s">
        <v>912</v>
      </c>
      <c r="G228" t="s">
        <v>897</v>
      </c>
      <c r="H228" t="s">
        <v>913</v>
      </c>
      <c r="I228">
        <v>57.136944</v>
      </c>
      <c r="J228">
        <v>-111.738333</v>
      </c>
      <c r="K228" s="13" t="s">
        <v>566</v>
      </c>
      <c r="M228" s="53">
        <v>44751</v>
      </c>
      <c r="N228" s="13" t="s">
        <v>286</v>
      </c>
      <c r="O228" s="13">
        <v>7</v>
      </c>
      <c r="P228" s="13">
        <v>100</v>
      </c>
      <c r="Q228" s="13" t="s">
        <v>16</v>
      </c>
      <c r="R228" s="13" t="s">
        <v>13</v>
      </c>
      <c r="S228" s="13" t="s">
        <v>583</v>
      </c>
      <c r="T228" s="13" t="s">
        <v>593</v>
      </c>
      <c r="U228" s="13" t="s">
        <v>620</v>
      </c>
      <c r="V228" s="13" t="s">
        <v>666</v>
      </c>
      <c r="X228" s="13">
        <v>125904</v>
      </c>
      <c r="Y228" s="13" t="s">
        <v>340</v>
      </c>
      <c r="AB228" s="13">
        <v>107</v>
      </c>
      <c r="AD228" s="13">
        <v>2</v>
      </c>
      <c r="AF228" s="13">
        <f t="shared" si="14"/>
        <v>109</v>
      </c>
      <c r="AG228" s="54">
        <f t="shared" si="16"/>
        <v>14.285714285714286</v>
      </c>
      <c r="AH228" s="57">
        <f t="shared" si="15"/>
        <v>1557.1428571428573</v>
      </c>
      <c r="AI228" s="13">
        <v>1</v>
      </c>
      <c r="AJ228" s="13" t="s">
        <v>703</v>
      </c>
      <c r="AK228" s="13">
        <v>7</v>
      </c>
      <c r="AM228" s="13" t="s">
        <v>340</v>
      </c>
    </row>
    <row r="229" spans="1:40" ht="15" customHeight="1" x14ac:dyDescent="0.25">
      <c r="A229" s="13" t="s">
        <v>925</v>
      </c>
      <c r="B229" s="13" t="s">
        <v>930</v>
      </c>
      <c r="C229" s="13">
        <v>2022</v>
      </c>
      <c r="D229" s="13">
        <v>250</v>
      </c>
      <c r="E229" s="13" t="s">
        <v>280</v>
      </c>
      <c r="F229" t="s">
        <v>912</v>
      </c>
      <c r="G229" t="s">
        <v>897</v>
      </c>
      <c r="H229" t="s">
        <v>913</v>
      </c>
      <c r="I229">
        <v>57.136944</v>
      </c>
      <c r="J229">
        <v>-111.738333</v>
      </c>
      <c r="K229" s="13" t="s">
        <v>566</v>
      </c>
      <c r="M229" s="53">
        <v>44751</v>
      </c>
      <c r="N229" s="13" t="s">
        <v>286</v>
      </c>
      <c r="O229" s="13">
        <v>7</v>
      </c>
      <c r="P229" s="13">
        <v>100</v>
      </c>
      <c r="Q229" s="13" t="s">
        <v>16</v>
      </c>
      <c r="R229" s="13" t="s">
        <v>13</v>
      </c>
      <c r="S229" s="13" t="s">
        <v>583</v>
      </c>
      <c r="T229" s="13" t="s">
        <v>593</v>
      </c>
      <c r="U229" s="13" t="s">
        <v>615</v>
      </c>
      <c r="V229" s="13" t="s">
        <v>665</v>
      </c>
      <c r="W229" s="13" t="s">
        <v>686</v>
      </c>
      <c r="X229" s="13">
        <v>129254</v>
      </c>
      <c r="Y229" s="13" t="s">
        <v>326</v>
      </c>
      <c r="AB229" s="13">
        <v>30</v>
      </c>
      <c r="AF229" s="13">
        <f t="shared" si="14"/>
        <v>30</v>
      </c>
      <c r="AG229" s="54">
        <f t="shared" si="16"/>
        <v>14.285714285714286</v>
      </c>
      <c r="AH229" s="57">
        <f t="shared" si="15"/>
        <v>428.57142857142861</v>
      </c>
      <c r="AI229" s="13">
        <v>1</v>
      </c>
      <c r="AJ229" s="13" t="s">
        <v>704</v>
      </c>
      <c r="AK229" s="13">
        <v>10</v>
      </c>
      <c r="AM229" s="13" t="s">
        <v>326</v>
      </c>
    </row>
    <row r="230" spans="1:40" ht="15" customHeight="1" x14ac:dyDescent="0.25">
      <c r="A230" s="13" t="s">
        <v>925</v>
      </c>
      <c r="B230" s="13" t="s">
        <v>930</v>
      </c>
      <c r="C230" s="13">
        <v>2022</v>
      </c>
      <c r="D230" s="13">
        <v>250</v>
      </c>
      <c r="E230" s="13" t="s">
        <v>280</v>
      </c>
      <c r="F230" t="s">
        <v>912</v>
      </c>
      <c r="G230" t="s">
        <v>897</v>
      </c>
      <c r="H230" t="s">
        <v>913</v>
      </c>
      <c r="I230">
        <v>57.136944</v>
      </c>
      <c r="J230">
        <v>-111.738333</v>
      </c>
      <c r="K230" s="13" t="s">
        <v>566</v>
      </c>
      <c r="M230" s="53">
        <v>44751</v>
      </c>
      <c r="N230" s="13" t="s">
        <v>286</v>
      </c>
      <c r="O230" s="13">
        <v>7</v>
      </c>
      <c r="P230" s="13">
        <v>100</v>
      </c>
      <c r="Q230" s="13" t="s">
        <v>16</v>
      </c>
      <c r="R230" s="13" t="s">
        <v>13</v>
      </c>
      <c r="S230" s="13" t="s">
        <v>583</v>
      </c>
      <c r="T230" s="13" t="s">
        <v>593</v>
      </c>
      <c r="U230" s="13" t="s">
        <v>615</v>
      </c>
      <c r="V230" s="13" t="s">
        <v>665</v>
      </c>
      <c r="W230" s="13" t="s">
        <v>687</v>
      </c>
      <c r="X230" s="13">
        <v>129935</v>
      </c>
      <c r="Y230" s="13" t="s">
        <v>310</v>
      </c>
      <c r="AB230" s="13">
        <v>2</v>
      </c>
      <c r="AF230" s="13">
        <f t="shared" si="14"/>
        <v>2</v>
      </c>
      <c r="AG230" s="54">
        <f t="shared" si="16"/>
        <v>14.285714285714286</v>
      </c>
      <c r="AH230" s="57">
        <f t="shared" si="15"/>
        <v>28.571428571428573</v>
      </c>
      <c r="AI230" s="13">
        <v>1</v>
      </c>
      <c r="AJ230" s="13" t="s">
        <v>704</v>
      </c>
      <c r="AK230" s="13">
        <v>6</v>
      </c>
      <c r="AM230" s="13" t="s">
        <v>310</v>
      </c>
    </row>
    <row r="231" spans="1:40" ht="15" customHeight="1" x14ac:dyDescent="0.25">
      <c r="A231" s="13" t="s">
        <v>925</v>
      </c>
      <c r="B231" s="13" t="s">
        <v>930</v>
      </c>
      <c r="C231" s="13">
        <v>2022</v>
      </c>
      <c r="D231" s="13">
        <v>250</v>
      </c>
      <c r="E231" s="13" t="s">
        <v>280</v>
      </c>
      <c r="F231" t="s">
        <v>912</v>
      </c>
      <c r="G231" t="s">
        <v>897</v>
      </c>
      <c r="H231" t="s">
        <v>913</v>
      </c>
      <c r="I231">
        <v>57.136944</v>
      </c>
      <c r="J231">
        <v>-111.738333</v>
      </c>
      <c r="K231" s="13" t="s">
        <v>566</v>
      </c>
      <c r="M231" s="53">
        <v>44751</v>
      </c>
      <c r="N231" s="13" t="s">
        <v>286</v>
      </c>
      <c r="O231" s="13">
        <v>7</v>
      </c>
      <c r="P231" s="13">
        <v>100</v>
      </c>
      <c r="Q231" s="13" t="s">
        <v>16</v>
      </c>
      <c r="R231" s="13" t="s">
        <v>13</v>
      </c>
      <c r="S231" s="13" t="s">
        <v>583</v>
      </c>
      <c r="T231" s="13" t="s">
        <v>593</v>
      </c>
      <c r="U231" s="13" t="s">
        <v>615</v>
      </c>
      <c r="V231" s="13" t="s">
        <v>661</v>
      </c>
      <c r="X231" s="13">
        <v>128463</v>
      </c>
      <c r="Y231" s="13" t="s">
        <v>316</v>
      </c>
      <c r="AB231" s="13">
        <v>1</v>
      </c>
      <c r="AF231" s="13">
        <f t="shared" si="14"/>
        <v>1</v>
      </c>
      <c r="AG231" s="54">
        <f t="shared" si="16"/>
        <v>14.285714285714286</v>
      </c>
      <c r="AH231" s="57">
        <f t="shared" si="15"/>
        <v>14.285714285714286</v>
      </c>
      <c r="AI231" s="13">
        <v>1</v>
      </c>
      <c r="AJ231" s="13" t="s">
        <v>704</v>
      </c>
      <c r="AK231" s="13">
        <v>10</v>
      </c>
      <c r="AM231" s="13" t="s">
        <v>316</v>
      </c>
    </row>
    <row r="232" spans="1:40" ht="15" customHeight="1" x14ac:dyDescent="0.25">
      <c r="A232" s="13" t="s">
        <v>925</v>
      </c>
      <c r="B232" s="13" t="s">
        <v>930</v>
      </c>
      <c r="C232" s="13">
        <v>2022</v>
      </c>
      <c r="D232" s="13">
        <v>250</v>
      </c>
      <c r="E232" s="13" t="s">
        <v>280</v>
      </c>
      <c r="F232" t="s">
        <v>912</v>
      </c>
      <c r="G232" t="s">
        <v>897</v>
      </c>
      <c r="H232" t="s">
        <v>913</v>
      </c>
      <c r="I232">
        <v>57.136944</v>
      </c>
      <c r="J232">
        <v>-111.738333</v>
      </c>
      <c r="K232" s="13" t="s">
        <v>566</v>
      </c>
      <c r="M232" s="53">
        <v>44751</v>
      </c>
      <c r="N232" s="13" t="s">
        <v>286</v>
      </c>
      <c r="O232" s="13">
        <v>7</v>
      </c>
      <c r="P232" s="13">
        <v>100</v>
      </c>
      <c r="Q232" s="13" t="s">
        <v>16</v>
      </c>
      <c r="R232" s="13" t="s">
        <v>13</v>
      </c>
      <c r="S232" s="13" t="s">
        <v>583</v>
      </c>
      <c r="T232" s="13" t="s">
        <v>593</v>
      </c>
      <c r="U232" s="13" t="s">
        <v>615</v>
      </c>
      <c r="V232" s="13" t="s">
        <v>661</v>
      </c>
      <c r="X232" s="13">
        <v>128563</v>
      </c>
      <c r="Y232" s="13" t="s">
        <v>323</v>
      </c>
      <c r="AB232" s="13">
        <v>1</v>
      </c>
      <c r="AF232" s="13">
        <f t="shared" si="14"/>
        <v>1</v>
      </c>
      <c r="AG232" s="54">
        <f t="shared" si="16"/>
        <v>14.285714285714286</v>
      </c>
      <c r="AH232" s="57">
        <f t="shared" si="15"/>
        <v>14.285714285714286</v>
      </c>
      <c r="AI232" s="13">
        <v>1</v>
      </c>
      <c r="AJ232" s="13" t="s">
        <v>704</v>
      </c>
      <c r="AK232" s="13">
        <v>7</v>
      </c>
      <c r="AM232" s="13" t="s">
        <v>323</v>
      </c>
    </row>
    <row r="233" spans="1:40" ht="15" customHeight="1" x14ac:dyDescent="0.25">
      <c r="A233" s="13" t="s">
        <v>925</v>
      </c>
      <c r="B233" s="13" t="s">
        <v>930</v>
      </c>
      <c r="C233" s="13">
        <v>2022</v>
      </c>
      <c r="D233" s="13">
        <v>250</v>
      </c>
      <c r="E233" s="13" t="s">
        <v>280</v>
      </c>
      <c r="F233" t="s">
        <v>912</v>
      </c>
      <c r="G233" t="s">
        <v>897</v>
      </c>
      <c r="H233" t="s">
        <v>913</v>
      </c>
      <c r="I233">
        <v>57.136944</v>
      </c>
      <c r="J233">
        <v>-111.738333</v>
      </c>
      <c r="K233" s="13" t="s">
        <v>566</v>
      </c>
      <c r="M233" s="53">
        <v>44751</v>
      </c>
      <c r="N233" s="13" t="s">
        <v>286</v>
      </c>
      <c r="O233" s="13">
        <v>7</v>
      </c>
      <c r="P233" s="13">
        <v>100</v>
      </c>
      <c r="Q233" s="13" t="s">
        <v>16</v>
      </c>
      <c r="R233" s="13" t="s">
        <v>13</v>
      </c>
      <c r="S233" s="13" t="s">
        <v>583</v>
      </c>
      <c r="T233" s="13" t="s">
        <v>593</v>
      </c>
      <c r="U233" s="13" t="s">
        <v>615</v>
      </c>
      <c r="V233" s="13" t="s">
        <v>660</v>
      </c>
      <c r="W233" s="13" t="s">
        <v>684</v>
      </c>
      <c r="X233" s="13">
        <v>128259</v>
      </c>
      <c r="Y233" s="13" t="s">
        <v>409</v>
      </c>
      <c r="AB233" s="13">
        <v>10</v>
      </c>
      <c r="AF233" s="13">
        <f t="shared" si="14"/>
        <v>10</v>
      </c>
      <c r="AG233" s="54">
        <f t="shared" si="16"/>
        <v>14.285714285714286</v>
      </c>
      <c r="AH233" s="57">
        <f t="shared" si="15"/>
        <v>142.85714285714286</v>
      </c>
      <c r="AI233" s="13">
        <v>1</v>
      </c>
      <c r="AJ233" s="13" t="s">
        <v>703</v>
      </c>
      <c r="AK233" s="13">
        <v>8</v>
      </c>
      <c r="AM233" s="13" t="s">
        <v>409</v>
      </c>
    </row>
    <row r="234" spans="1:40" ht="15" customHeight="1" x14ac:dyDescent="0.25">
      <c r="A234" s="13" t="s">
        <v>925</v>
      </c>
      <c r="B234" s="13" t="s">
        <v>930</v>
      </c>
      <c r="C234" s="13">
        <v>2022</v>
      </c>
      <c r="D234" s="13">
        <v>250</v>
      </c>
      <c r="E234" s="13" t="s">
        <v>280</v>
      </c>
      <c r="F234" t="s">
        <v>912</v>
      </c>
      <c r="G234" t="s">
        <v>897</v>
      </c>
      <c r="H234" t="s">
        <v>913</v>
      </c>
      <c r="I234">
        <v>57.136944</v>
      </c>
      <c r="J234">
        <v>-111.738333</v>
      </c>
      <c r="K234" s="13" t="s">
        <v>566</v>
      </c>
      <c r="M234" s="53">
        <v>44751</v>
      </c>
      <c r="N234" s="13" t="s">
        <v>286</v>
      </c>
      <c r="O234" s="13">
        <v>7</v>
      </c>
      <c r="P234" s="13">
        <v>100</v>
      </c>
      <c r="Q234" s="13" t="s">
        <v>16</v>
      </c>
      <c r="R234" s="13" t="s">
        <v>13</v>
      </c>
      <c r="S234" s="13" t="s">
        <v>583</v>
      </c>
      <c r="T234" s="13" t="s">
        <v>593</v>
      </c>
      <c r="U234" s="13" t="s">
        <v>615</v>
      </c>
      <c r="V234" s="13" t="s">
        <v>660</v>
      </c>
      <c r="W234" s="13" t="s">
        <v>693</v>
      </c>
      <c r="X234" s="13">
        <v>128324</v>
      </c>
      <c r="Y234" s="13" t="s">
        <v>425</v>
      </c>
      <c r="AB234" s="13">
        <v>5</v>
      </c>
      <c r="AF234" s="13">
        <f t="shared" si="14"/>
        <v>5</v>
      </c>
      <c r="AG234" s="54">
        <f t="shared" si="16"/>
        <v>14.285714285714286</v>
      </c>
      <c r="AH234" s="57">
        <f t="shared" si="15"/>
        <v>71.428571428571431</v>
      </c>
      <c r="AI234" s="13">
        <v>1</v>
      </c>
      <c r="AJ234" s="13" t="s">
        <v>703</v>
      </c>
      <c r="AK234" s="13">
        <v>10</v>
      </c>
      <c r="AM234" s="13" t="s">
        <v>425</v>
      </c>
    </row>
    <row r="235" spans="1:40" ht="15" customHeight="1" x14ac:dyDescent="0.25">
      <c r="A235" s="13" t="s">
        <v>925</v>
      </c>
      <c r="B235" s="13" t="s">
        <v>930</v>
      </c>
      <c r="C235" s="13">
        <v>2022</v>
      </c>
      <c r="D235" s="13">
        <v>250</v>
      </c>
      <c r="E235" s="13" t="s">
        <v>280</v>
      </c>
      <c r="F235" t="s">
        <v>912</v>
      </c>
      <c r="G235" t="s">
        <v>897</v>
      </c>
      <c r="H235" t="s">
        <v>913</v>
      </c>
      <c r="I235">
        <v>57.136944</v>
      </c>
      <c r="J235">
        <v>-111.738333</v>
      </c>
      <c r="K235" s="13" t="s">
        <v>566</v>
      </c>
      <c r="M235" s="53">
        <v>44751</v>
      </c>
      <c r="N235" s="13" t="s">
        <v>286</v>
      </c>
      <c r="O235" s="13">
        <v>7</v>
      </c>
      <c r="P235" s="13">
        <v>100</v>
      </c>
      <c r="Q235" s="13" t="s">
        <v>16</v>
      </c>
      <c r="R235" s="13" t="s">
        <v>13</v>
      </c>
      <c r="S235" s="13" t="s">
        <v>583</v>
      </c>
      <c r="T235" s="13" t="s">
        <v>593</v>
      </c>
      <c r="U235" s="13" t="s">
        <v>615</v>
      </c>
      <c r="X235" s="13">
        <v>127917</v>
      </c>
      <c r="Y235" s="13" t="s">
        <v>322</v>
      </c>
      <c r="AB235" s="13">
        <v>4</v>
      </c>
      <c r="AF235" s="13">
        <f t="shared" si="14"/>
        <v>4</v>
      </c>
      <c r="AG235" s="54">
        <f t="shared" si="16"/>
        <v>14.285714285714286</v>
      </c>
      <c r="AH235" s="57">
        <f t="shared" si="15"/>
        <v>57.142857142857146</v>
      </c>
      <c r="AJ235" s="13" t="s">
        <v>704</v>
      </c>
      <c r="AK235" s="13">
        <v>8</v>
      </c>
      <c r="AL235" s="13" t="s">
        <v>801</v>
      </c>
      <c r="AM235" s="13" t="s">
        <v>322</v>
      </c>
    </row>
    <row r="236" spans="1:40" ht="15" customHeight="1" x14ac:dyDescent="0.25">
      <c r="A236" s="13" t="s">
        <v>925</v>
      </c>
      <c r="B236" s="13" t="s">
        <v>930</v>
      </c>
      <c r="C236" s="13">
        <v>2022</v>
      </c>
      <c r="D236" s="13">
        <v>250</v>
      </c>
      <c r="E236" s="13" t="s">
        <v>280</v>
      </c>
      <c r="F236" t="s">
        <v>912</v>
      </c>
      <c r="G236" t="s">
        <v>897</v>
      </c>
      <c r="H236" t="s">
        <v>913</v>
      </c>
      <c r="I236">
        <v>57.136944</v>
      </c>
      <c r="J236">
        <v>-111.738333</v>
      </c>
      <c r="K236" s="13" t="s">
        <v>566</v>
      </c>
      <c r="M236" s="53">
        <v>44751</v>
      </c>
      <c r="N236" s="13" t="s">
        <v>286</v>
      </c>
      <c r="O236" s="13">
        <v>7</v>
      </c>
      <c r="P236" s="13">
        <v>100</v>
      </c>
      <c r="Q236" s="13" t="s">
        <v>14</v>
      </c>
      <c r="R236" s="13" t="s">
        <v>13</v>
      </c>
      <c r="S236" s="13" t="s">
        <v>583</v>
      </c>
      <c r="T236" s="13" t="s">
        <v>597</v>
      </c>
      <c r="X236" s="13">
        <v>100502</v>
      </c>
      <c r="Y236" s="13" t="s">
        <v>343</v>
      </c>
      <c r="AC236" s="13">
        <v>1</v>
      </c>
      <c r="AF236" s="13">
        <f t="shared" si="14"/>
        <v>1</v>
      </c>
      <c r="AG236" s="54">
        <f t="shared" si="16"/>
        <v>14.285714285714286</v>
      </c>
      <c r="AH236" s="57">
        <f t="shared" si="15"/>
        <v>14.285714285714286</v>
      </c>
      <c r="AI236" s="13">
        <v>1</v>
      </c>
      <c r="AJ236" s="13" t="s">
        <v>708</v>
      </c>
      <c r="AK236" s="13">
        <v>1</v>
      </c>
      <c r="AM236" s="13" t="s">
        <v>343</v>
      </c>
    </row>
    <row r="237" spans="1:40" ht="15" customHeight="1" x14ac:dyDescent="0.25">
      <c r="A237" s="13" t="s">
        <v>925</v>
      </c>
      <c r="B237" s="13" t="s">
        <v>930</v>
      </c>
      <c r="C237" s="13">
        <v>2022</v>
      </c>
      <c r="D237" s="13">
        <v>250</v>
      </c>
      <c r="E237" s="13" t="s">
        <v>280</v>
      </c>
      <c r="F237" t="s">
        <v>912</v>
      </c>
      <c r="G237" t="s">
        <v>897</v>
      </c>
      <c r="H237" t="s">
        <v>913</v>
      </c>
      <c r="I237">
        <v>57.136944</v>
      </c>
      <c r="J237">
        <v>-111.738333</v>
      </c>
      <c r="K237" s="13" t="s">
        <v>566</v>
      </c>
      <c r="M237" s="53">
        <v>44751</v>
      </c>
      <c r="N237" s="13" t="s">
        <v>286</v>
      </c>
      <c r="O237" s="13">
        <v>7</v>
      </c>
      <c r="P237" s="13">
        <v>100</v>
      </c>
      <c r="Q237" s="13" t="s">
        <v>22</v>
      </c>
      <c r="R237" s="13" t="s">
        <v>13</v>
      </c>
      <c r="S237" s="13" t="s">
        <v>583</v>
      </c>
      <c r="T237" s="13" t="s">
        <v>598</v>
      </c>
      <c r="U237" s="13" t="s">
        <v>623</v>
      </c>
      <c r="V237" s="13" t="s">
        <v>668</v>
      </c>
      <c r="W237" s="13" t="s">
        <v>688</v>
      </c>
      <c r="X237" s="13">
        <v>1088832</v>
      </c>
      <c r="Y237" s="13" t="s">
        <v>372</v>
      </c>
      <c r="Z237" s="13">
        <v>2</v>
      </c>
      <c r="AC237" s="13">
        <v>11</v>
      </c>
      <c r="AF237" s="13">
        <f t="shared" si="14"/>
        <v>13</v>
      </c>
      <c r="AG237" s="54">
        <f t="shared" si="16"/>
        <v>14.285714285714286</v>
      </c>
      <c r="AH237" s="57">
        <f t="shared" si="15"/>
        <v>185.71428571428572</v>
      </c>
      <c r="AI237" s="13">
        <v>1</v>
      </c>
      <c r="AJ237" s="13" t="s">
        <v>708</v>
      </c>
      <c r="AK237" s="13">
        <v>8</v>
      </c>
      <c r="AM237" s="13" t="s">
        <v>711</v>
      </c>
      <c r="AN237" s="13" t="s">
        <v>372</v>
      </c>
    </row>
    <row r="238" spans="1:40" ht="15" customHeight="1" x14ac:dyDescent="0.25">
      <c r="A238" s="13" t="s">
        <v>925</v>
      </c>
      <c r="B238" s="13" t="s">
        <v>930</v>
      </c>
      <c r="C238" s="13">
        <v>2022</v>
      </c>
      <c r="D238" s="13">
        <v>250</v>
      </c>
      <c r="E238" s="13" t="s">
        <v>280</v>
      </c>
      <c r="F238" t="s">
        <v>912</v>
      </c>
      <c r="G238" t="s">
        <v>897</v>
      </c>
      <c r="H238" t="s">
        <v>913</v>
      </c>
      <c r="I238">
        <v>57.136944</v>
      </c>
      <c r="J238">
        <v>-111.738333</v>
      </c>
      <c r="K238" s="13" t="s">
        <v>566</v>
      </c>
      <c r="M238" s="53">
        <v>44751</v>
      </c>
      <c r="N238" s="13" t="s">
        <v>286</v>
      </c>
      <c r="O238" s="13">
        <v>7</v>
      </c>
      <c r="P238" s="13">
        <v>100</v>
      </c>
      <c r="Q238" s="13" t="s">
        <v>22</v>
      </c>
      <c r="R238" s="13" t="s">
        <v>13</v>
      </c>
      <c r="S238" s="13" t="s">
        <v>583</v>
      </c>
      <c r="T238" s="13" t="s">
        <v>598</v>
      </c>
      <c r="U238" s="13" t="s">
        <v>643</v>
      </c>
      <c r="V238" s="13" t="s">
        <v>677</v>
      </c>
      <c r="W238" s="13" t="s">
        <v>694</v>
      </c>
      <c r="X238" s="13">
        <v>103558</v>
      </c>
      <c r="Y238" s="13" t="s">
        <v>346</v>
      </c>
      <c r="AC238" s="13">
        <v>1</v>
      </c>
      <c r="AF238" s="13">
        <f t="shared" si="14"/>
        <v>1</v>
      </c>
      <c r="AG238" s="54">
        <f t="shared" si="16"/>
        <v>14.285714285714286</v>
      </c>
      <c r="AH238" s="57">
        <f t="shared" si="15"/>
        <v>14.285714285714286</v>
      </c>
      <c r="AI238" s="13">
        <v>1</v>
      </c>
      <c r="AJ238" s="13" t="s">
        <v>703</v>
      </c>
      <c r="AK238" s="13">
        <v>1</v>
      </c>
      <c r="AM238" s="13" t="s">
        <v>346</v>
      </c>
    </row>
    <row r="239" spans="1:40" ht="15" customHeight="1" x14ac:dyDescent="0.25">
      <c r="A239" s="13" t="s">
        <v>925</v>
      </c>
      <c r="B239" s="13" t="s">
        <v>930</v>
      </c>
      <c r="C239" s="13">
        <v>2022</v>
      </c>
      <c r="D239" s="13">
        <v>250</v>
      </c>
      <c r="E239" s="13" t="s">
        <v>280</v>
      </c>
      <c r="F239" t="s">
        <v>912</v>
      </c>
      <c r="G239" t="s">
        <v>897</v>
      </c>
      <c r="H239" t="s">
        <v>913</v>
      </c>
      <c r="I239">
        <v>57.136944</v>
      </c>
      <c r="J239">
        <v>-111.738333</v>
      </c>
      <c r="K239" s="13" t="s">
        <v>566</v>
      </c>
      <c r="M239" s="53">
        <v>44751</v>
      </c>
      <c r="N239" s="13" t="s">
        <v>286</v>
      </c>
      <c r="O239" s="13">
        <v>7</v>
      </c>
      <c r="P239" s="13">
        <v>100</v>
      </c>
      <c r="Q239" s="13" t="s">
        <v>35</v>
      </c>
      <c r="R239" s="13" t="s">
        <v>13</v>
      </c>
      <c r="S239" s="13" t="s">
        <v>583</v>
      </c>
      <c r="T239" s="13" t="s">
        <v>607</v>
      </c>
      <c r="U239" s="13" t="s">
        <v>718</v>
      </c>
      <c r="V239" s="13" t="s">
        <v>758</v>
      </c>
      <c r="W239" s="13" t="s">
        <v>719</v>
      </c>
      <c r="X239" s="13">
        <v>117665</v>
      </c>
      <c r="Y239" s="13" t="s">
        <v>424</v>
      </c>
      <c r="AB239" s="13">
        <v>2</v>
      </c>
      <c r="AF239" s="13">
        <f t="shared" si="14"/>
        <v>2</v>
      </c>
      <c r="AG239" s="54">
        <f t="shared" si="16"/>
        <v>14.285714285714286</v>
      </c>
      <c r="AH239" s="57">
        <f t="shared" si="15"/>
        <v>28.571428571428573</v>
      </c>
      <c r="AI239" s="13">
        <v>1</v>
      </c>
      <c r="AJ239" s="13" t="s">
        <v>705</v>
      </c>
      <c r="AK239" s="13">
        <v>5</v>
      </c>
      <c r="AM239" s="13" t="s">
        <v>424</v>
      </c>
    </row>
    <row r="240" spans="1:40" ht="15" customHeight="1" x14ac:dyDescent="0.25">
      <c r="A240" s="13" t="s">
        <v>925</v>
      </c>
      <c r="B240" s="13" t="s">
        <v>930</v>
      </c>
      <c r="C240" s="13">
        <v>2022</v>
      </c>
      <c r="D240" s="13">
        <v>250</v>
      </c>
      <c r="E240" s="13" t="s">
        <v>280</v>
      </c>
      <c r="F240" t="s">
        <v>912</v>
      </c>
      <c r="G240" t="s">
        <v>897</v>
      </c>
      <c r="H240" t="s">
        <v>913</v>
      </c>
      <c r="I240">
        <v>57.136944</v>
      </c>
      <c r="J240">
        <v>-111.738333</v>
      </c>
      <c r="K240" s="13" t="s">
        <v>566</v>
      </c>
      <c r="M240" s="53">
        <v>44751</v>
      </c>
      <c r="N240" s="13" t="s">
        <v>286</v>
      </c>
      <c r="O240" s="13">
        <v>7</v>
      </c>
      <c r="P240" s="13">
        <v>100</v>
      </c>
      <c r="Q240" s="13" t="s">
        <v>35</v>
      </c>
      <c r="R240" s="13" t="s">
        <v>13</v>
      </c>
      <c r="S240" s="13" t="s">
        <v>583</v>
      </c>
      <c r="T240" s="13" t="s">
        <v>607</v>
      </c>
      <c r="X240" s="13">
        <v>117232</v>
      </c>
      <c r="Y240" s="13" t="s">
        <v>712</v>
      </c>
      <c r="AB240" s="13">
        <v>1</v>
      </c>
      <c r="AF240" s="13">
        <f t="shared" si="14"/>
        <v>1</v>
      </c>
      <c r="AG240" s="54">
        <f t="shared" si="16"/>
        <v>14.285714285714286</v>
      </c>
      <c r="AH240" s="57">
        <f t="shared" si="15"/>
        <v>14.285714285714286</v>
      </c>
      <c r="AJ240" s="13" t="s">
        <v>705</v>
      </c>
      <c r="AK240" s="13">
        <v>5</v>
      </c>
      <c r="AM240" s="13" t="s">
        <v>712</v>
      </c>
    </row>
    <row r="241" spans="1:40" ht="15" customHeight="1" x14ac:dyDescent="0.25">
      <c r="A241" s="13" t="s">
        <v>925</v>
      </c>
      <c r="B241" s="13" t="s">
        <v>930</v>
      </c>
      <c r="C241" s="13">
        <v>2022</v>
      </c>
      <c r="D241" s="13">
        <v>250</v>
      </c>
      <c r="E241" s="13" t="s">
        <v>280</v>
      </c>
      <c r="F241" t="s">
        <v>912</v>
      </c>
      <c r="G241" t="s">
        <v>897</v>
      </c>
      <c r="H241" t="s">
        <v>913</v>
      </c>
      <c r="I241">
        <v>57.136944</v>
      </c>
      <c r="J241">
        <v>-111.738333</v>
      </c>
      <c r="K241" s="13" t="s">
        <v>566</v>
      </c>
      <c r="M241" s="53">
        <v>44751</v>
      </c>
      <c r="N241" s="55" t="s">
        <v>287</v>
      </c>
      <c r="O241" s="13">
        <v>100</v>
      </c>
      <c r="P241" s="13">
        <v>100</v>
      </c>
      <c r="Q241" s="13" t="s">
        <v>97</v>
      </c>
      <c r="R241" s="13" t="s">
        <v>13</v>
      </c>
      <c r="S241" s="13" t="s">
        <v>583</v>
      </c>
      <c r="T241" s="13" t="s">
        <v>599</v>
      </c>
      <c r="U241" s="13" t="s">
        <v>629</v>
      </c>
      <c r="X241" s="13">
        <v>102061</v>
      </c>
      <c r="Y241" s="13" t="s">
        <v>351</v>
      </c>
      <c r="AC241" s="13">
        <v>1</v>
      </c>
      <c r="AF241" s="13">
        <f t="shared" si="14"/>
        <v>1</v>
      </c>
      <c r="AG241" s="54">
        <f t="shared" si="16"/>
        <v>1</v>
      </c>
      <c r="AH241" s="57">
        <f t="shared" si="15"/>
        <v>1</v>
      </c>
      <c r="AI241" s="13">
        <v>1</v>
      </c>
      <c r="AJ241" s="13" t="s">
        <v>703</v>
      </c>
      <c r="AK241" s="13">
        <v>6</v>
      </c>
      <c r="AL241" s="13" t="s">
        <v>776</v>
      </c>
      <c r="AM241" s="13" t="s">
        <v>702</v>
      </c>
      <c r="AN241" s="13" t="s">
        <v>737</v>
      </c>
    </row>
    <row r="242" spans="1:40" ht="15" customHeight="1" x14ac:dyDescent="0.25">
      <c r="A242" s="13" t="s">
        <v>925</v>
      </c>
      <c r="B242" s="13" t="s">
        <v>930</v>
      </c>
      <c r="C242" s="13">
        <v>2022</v>
      </c>
      <c r="D242" s="13">
        <v>250</v>
      </c>
      <c r="E242" s="13" t="s">
        <v>280</v>
      </c>
      <c r="F242" t="s">
        <v>912</v>
      </c>
      <c r="G242" t="s">
        <v>897</v>
      </c>
      <c r="H242" t="s">
        <v>913</v>
      </c>
      <c r="I242">
        <v>57.136944</v>
      </c>
      <c r="J242">
        <v>-111.738333</v>
      </c>
      <c r="K242" s="13" t="s">
        <v>566</v>
      </c>
      <c r="M242" s="53">
        <v>44751</v>
      </c>
      <c r="N242" s="55" t="s">
        <v>287</v>
      </c>
      <c r="O242" s="13">
        <v>100</v>
      </c>
      <c r="P242" s="13">
        <v>100</v>
      </c>
      <c r="Q242" s="13" t="s">
        <v>97</v>
      </c>
      <c r="R242" s="13" t="s">
        <v>13</v>
      </c>
      <c r="S242" s="13" t="s">
        <v>583</v>
      </c>
      <c r="T242" s="13" t="s">
        <v>599</v>
      </c>
      <c r="U242" s="13" t="s">
        <v>626</v>
      </c>
      <c r="X242" s="13">
        <v>101885</v>
      </c>
      <c r="Y242" s="13" t="s">
        <v>408</v>
      </c>
      <c r="AC242" s="13">
        <v>2</v>
      </c>
      <c r="AF242" s="13">
        <f t="shared" si="14"/>
        <v>2</v>
      </c>
      <c r="AG242" s="54">
        <f t="shared" si="16"/>
        <v>1</v>
      </c>
      <c r="AH242" s="57">
        <f t="shared" si="15"/>
        <v>2</v>
      </c>
      <c r="AI242" s="13">
        <v>1</v>
      </c>
      <c r="AJ242" s="13" t="s">
        <v>703</v>
      </c>
      <c r="AK242" s="13">
        <v>2</v>
      </c>
      <c r="AM242" s="13" t="s">
        <v>702</v>
      </c>
      <c r="AN242" s="13" t="s">
        <v>737</v>
      </c>
    </row>
    <row r="243" spans="1:40" ht="15" customHeight="1" x14ac:dyDescent="0.25">
      <c r="A243" s="13" t="s">
        <v>925</v>
      </c>
      <c r="B243" s="13" t="s">
        <v>930</v>
      </c>
      <c r="C243" s="13">
        <v>2022</v>
      </c>
      <c r="D243" s="13">
        <v>250</v>
      </c>
      <c r="E243" s="13" t="s">
        <v>280</v>
      </c>
      <c r="F243" t="s">
        <v>912</v>
      </c>
      <c r="G243" t="s">
        <v>897</v>
      </c>
      <c r="H243" t="s">
        <v>913</v>
      </c>
      <c r="I243">
        <v>57.136944</v>
      </c>
      <c r="J243">
        <v>-111.738333</v>
      </c>
      <c r="K243" s="13" t="s">
        <v>566</v>
      </c>
      <c r="M243" s="53">
        <v>44751</v>
      </c>
      <c r="N243" s="13" t="s">
        <v>286</v>
      </c>
      <c r="O243" s="13">
        <v>7</v>
      </c>
      <c r="P243" s="13">
        <v>100</v>
      </c>
      <c r="Q243" s="13" t="s">
        <v>97</v>
      </c>
      <c r="R243" s="13" t="s">
        <v>13</v>
      </c>
      <c r="S243" s="13" t="s">
        <v>583</v>
      </c>
      <c r="T243" s="13" t="s">
        <v>599</v>
      </c>
      <c r="U243" s="13" t="s">
        <v>626</v>
      </c>
      <c r="X243" s="13">
        <v>101797</v>
      </c>
      <c r="Y243" s="13" t="s">
        <v>349</v>
      </c>
      <c r="AC243" s="13">
        <v>1</v>
      </c>
      <c r="AF243" s="13">
        <f t="shared" si="14"/>
        <v>1</v>
      </c>
      <c r="AG243" s="54">
        <f t="shared" si="16"/>
        <v>14.285714285714286</v>
      </c>
      <c r="AH243" s="57">
        <f t="shared" si="15"/>
        <v>14.285714285714286</v>
      </c>
      <c r="AJ243" s="13" t="s">
        <v>703</v>
      </c>
      <c r="AK243" s="13">
        <v>2</v>
      </c>
      <c r="AM243" s="13" t="s">
        <v>349</v>
      </c>
    </row>
    <row r="244" spans="1:40" ht="15" customHeight="1" x14ac:dyDescent="0.25">
      <c r="A244" s="13" t="s">
        <v>925</v>
      </c>
      <c r="B244" s="13" t="s">
        <v>930</v>
      </c>
      <c r="C244" s="13">
        <v>2022</v>
      </c>
      <c r="D244" s="13">
        <v>250</v>
      </c>
      <c r="E244" s="13" t="s">
        <v>280</v>
      </c>
      <c r="F244" t="s">
        <v>912</v>
      </c>
      <c r="G244" t="s">
        <v>897</v>
      </c>
      <c r="H244" t="s">
        <v>913</v>
      </c>
      <c r="I244">
        <v>57.136944</v>
      </c>
      <c r="J244">
        <v>-111.738333</v>
      </c>
      <c r="K244" s="13" t="s">
        <v>566</v>
      </c>
      <c r="M244" s="53">
        <v>44751</v>
      </c>
      <c r="N244" s="13" t="s">
        <v>286</v>
      </c>
      <c r="O244" s="13">
        <v>7</v>
      </c>
      <c r="P244" s="13">
        <v>100</v>
      </c>
      <c r="Q244" s="13" t="s">
        <v>97</v>
      </c>
      <c r="R244" s="13" t="s">
        <v>13</v>
      </c>
      <c r="S244" s="13" t="s">
        <v>583</v>
      </c>
      <c r="T244" s="13" t="s">
        <v>599</v>
      </c>
      <c r="X244" s="13">
        <v>101593</v>
      </c>
      <c r="Y244" s="13" t="s">
        <v>347</v>
      </c>
      <c r="AC244" s="13">
        <v>1</v>
      </c>
      <c r="AF244" s="13">
        <f t="shared" si="14"/>
        <v>1</v>
      </c>
      <c r="AG244" s="54">
        <f t="shared" si="16"/>
        <v>14.285714285714286</v>
      </c>
      <c r="AH244" s="57">
        <f t="shared" si="15"/>
        <v>14.285714285714286</v>
      </c>
      <c r="AJ244" s="13" t="s">
        <v>703</v>
      </c>
      <c r="AK244" s="13" t="s">
        <v>708</v>
      </c>
      <c r="AM244" s="13" t="s">
        <v>347</v>
      </c>
    </row>
    <row r="245" spans="1:40" ht="15" customHeight="1" x14ac:dyDescent="0.25">
      <c r="A245" s="13" t="s">
        <v>925</v>
      </c>
      <c r="B245" s="13" t="s">
        <v>930</v>
      </c>
      <c r="C245" s="13">
        <v>2022</v>
      </c>
      <c r="D245" s="13">
        <v>250</v>
      </c>
      <c r="E245" s="13" t="s">
        <v>280</v>
      </c>
      <c r="F245" t="s">
        <v>912</v>
      </c>
      <c r="G245" t="s">
        <v>897</v>
      </c>
      <c r="H245" t="s">
        <v>913</v>
      </c>
      <c r="I245">
        <v>57.136944</v>
      </c>
      <c r="J245">
        <v>-111.738333</v>
      </c>
      <c r="K245" s="13" t="s">
        <v>566</v>
      </c>
      <c r="M245" s="53">
        <v>44751</v>
      </c>
      <c r="N245" s="13" t="s">
        <v>286</v>
      </c>
      <c r="O245" s="13">
        <v>7</v>
      </c>
      <c r="P245" s="13">
        <v>100</v>
      </c>
      <c r="Q245" s="13" t="s">
        <v>97</v>
      </c>
      <c r="R245" s="13" t="s">
        <v>13</v>
      </c>
      <c r="S245" s="13" t="s">
        <v>583</v>
      </c>
      <c r="T245" s="13" t="s">
        <v>599</v>
      </c>
      <c r="X245" s="13">
        <v>102042</v>
      </c>
      <c r="Y245" s="13" t="s">
        <v>348</v>
      </c>
      <c r="AC245" s="13">
        <v>2</v>
      </c>
      <c r="AF245" s="13">
        <f t="shared" si="14"/>
        <v>2</v>
      </c>
      <c r="AG245" s="54">
        <f t="shared" si="16"/>
        <v>14.285714285714286</v>
      </c>
      <c r="AH245" s="57">
        <f t="shared" si="15"/>
        <v>28.571428571428573</v>
      </c>
      <c r="AJ245" s="13" t="s">
        <v>703</v>
      </c>
      <c r="AK245" s="13">
        <v>8</v>
      </c>
      <c r="AM245" s="13" t="s">
        <v>348</v>
      </c>
    </row>
    <row r="246" spans="1:40" ht="15" customHeight="1" x14ac:dyDescent="0.25">
      <c r="A246" s="13" t="s">
        <v>925</v>
      </c>
      <c r="B246" s="13" t="s">
        <v>930</v>
      </c>
      <c r="C246" s="13">
        <v>2022</v>
      </c>
      <c r="D246" s="13">
        <v>250</v>
      </c>
      <c r="E246" s="13" t="s">
        <v>280</v>
      </c>
      <c r="F246" t="s">
        <v>912</v>
      </c>
      <c r="G246" t="s">
        <v>897</v>
      </c>
      <c r="H246" t="s">
        <v>913</v>
      </c>
      <c r="I246">
        <v>57.136944</v>
      </c>
      <c r="J246">
        <v>-111.738333</v>
      </c>
      <c r="K246" s="13" t="s">
        <v>566</v>
      </c>
      <c r="M246" s="53">
        <v>44751</v>
      </c>
      <c r="N246" s="55" t="s">
        <v>286</v>
      </c>
      <c r="O246" s="13">
        <v>7</v>
      </c>
      <c r="P246" s="13">
        <v>100</v>
      </c>
      <c r="Q246" s="13" t="s">
        <v>34</v>
      </c>
      <c r="R246" s="13" t="s">
        <v>24</v>
      </c>
      <c r="S246" s="13" t="s">
        <v>585</v>
      </c>
      <c r="T246" s="13" t="s">
        <v>601</v>
      </c>
      <c r="U246" s="13" t="s">
        <v>628</v>
      </c>
      <c r="X246" s="13">
        <v>76591</v>
      </c>
      <c r="Y246" s="13" t="s">
        <v>304</v>
      </c>
      <c r="AA246" s="13">
        <v>3</v>
      </c>
      <c r="AF246" s="13">
        <f t="shared" si="14"/>
        <v>3</v>
      </c>
      <c r="AG246" s="54">
        <f t="shared" si="16"/>
        <v>14.285714285714286</v>
      </c>
      <c r="AH246" s="57">
        <f t="shared" si="15"/>
        <v>42.857142857142861</v>
      </c>
      <c r="AI246" s="13">
        <v>1</v>
      </c>
      <c r="AJ246" s="13" t="s">
        <v>707</v>
      </c>
      <c r="AK246" s="13">
        <v>7</v>
      </c>
      <c r="AM246" s="13" t="s">
        <v>304</v>
      </c>
    </row>
    <row r="247" spans="1:40" ht="15" customHeight="1" x14ac:dyDescent="0.25">
      <c r="A247" s="13" t="s">
        <v>925</v>
      </c>
      <c r="B247" s="13" t="s">
        <v>930</v>
      </c>
      <c r="C247" s="13">
        <v>2022</v>
      </c>
      <c r="D247" s="13">
        <v>250</v>
      </c>
      <c r="E247" s="13" t="s">
        <v>280</v>
      </c>
      <c r="F247" t="s">
        <v>912</v>
      </c>
      <c r="G247" t="s">
        <v>897</v>
      </c>
      <c r="H247" t="s">
        <v>913</v>
      </c>
      <c r="I247">
        <v>57.136944</v>
      </c>
      <c r="J247">
        <v>-111.738333</v>
      </c>
      <c r="K247" s="13" t="s">
        <v>566</v>
      </c>
      <c r="M247" s="53">
        <v>44751</v>
      </c>
      <c r="N247" s="55" t="s">
        <v>286</v>
      </c>
      <c r="O247" s="13">
        <v>7</v>
      </c>
      <c r="P247" s="13">
        <v>100</v>
      </c>
      <c r="Q247" s="13" t="s">
        <v>34</v>
      </c>
      <c r="R247" s="13" t="s">
        <v>24</v>
      </c>
      <c r="S247" s="13" t="s">
        <v>585</v>
      </c>
      <c r="X247" s="13">
        <v>69459</v>
      </c>
      <c r="Y247" s="13" t="s">
        <v>303</v>
      </c>
      <c r="AA247" s="13">
        <v>1</v>
      </c>
      <c r="AF247" s="13">
        <f t="shared" si="14"/>
        <v>1</v>
      </c>
      <c r="AG247" s="54">
        <f t="shared" si="16"/>
        <v>14.285714285714286</v>
      </c>
      <c r="AH247" s="57">
        <f t="shared" si="15"/>
        <v>14.285714285714286</v>
      </c>
      <c r="AJ247" s="13" t="s">
        <v>707</v>
      </c>
      <c r="AK247" s="13">
        <v>7</v>
      </c>
      <c r="AL247" s="13" t="s">
        <v>776</v>
      </c>
      <c r="AM247" s="13" t="s">
        <v>303</v>
      </c>
    </row>
    <row r="248" spans="1:40" ht="15" customHeight="1" x14ac:dyDescent="0.25">
      <c r="A248" s="13" t="s">
        <v>925</v>
      </c>
      <c r="B248" s="13" t="s">
        <v>930</v>
      </c>
      <c r="C248" s="13">
        <v>2022</v>
      </c>
      <c r="D248" s="13">
        <v>250</v>
      </c>
      <c r="E248" s="13" t="s">
        <v>273</v>
      </c>
      <c r="F248" t="s">
        <v>914</v>
      </c>
      <c r="G248" t="s">
        <v>898</v>
      </c>
      <c r="H248" t="s">
        <v>915</v>
      </c>
      <c r="I248">
        <v>56.585042999999999</v>
      </c>
      <c r="J248">
        <v>-112.169028</v>
      </c>
      <c r="K248" s="13" t="s">
        <v>567</v>
      </c>
      <c r="M248" s="53">
        <v>44752</v>
      </c>
      <c r="N248" s="13" t="s">
        <v>283</v>
      </c>
      <c r="O248" s="13">
        <v>3</v>
      </c>
      <c r="P248" s="13">
        <v>100</v>
      </c>
      <c r="Q248" s="13" t="s">
        <v>27</v>
      </c>
      <c r="R248" s="13" t="s">
        <v>26</v>
      </c>
      <c r="S248" s="13" t="s">
        <v>584</v>
      </c>
      <c r="T248" s="13" t="s">
        <v>595</v>
      </c>
      <c r="U248" s="13" t="s">
        <v>617</v>
      </c>
      <c r="V248" s="13" t="s">
        <v>663</v>
      </c>
      <c r="X248" s="13">
        <v>68935</v>
      </c>
      <c r="Y248" s="13" t="s">
        <v>330</v>
      </c>
      <c r="Z248" s="13">
        <v>1</v>
      </c>
      <c r="AF248" s="13">
        <f t="shared" si="14"/>
        <v>1</v>
      </c>
      <c r="AG248" s="54">
        <f t="shared" si="16"/>
        <v>33.333333333333336</v>
      </c>
      <c r="AH248" s="57">
        <f t="shared" si="15"/>
        <v>33.333333333333336</v>
      </c>
      <c r="AI248" s="13">
        <v>1</v>
      </c>
      <c r="AJ248" s="13" t="s">
        <v>703</v>
      </c>
      <c r="AK248" s="13">
        <v>7</v>
      </c>
      <c r="AM248" s="13" t="s">
        <v>330</v>
      </c>
    </row>
    <row r="249" spans="1:40" ht="15" customHeight="1" x14ac:dyDescent="0.25">
      <c r="A249" s="13" t="s">
        <v>925</v>
      </c>
      <c r="B249" s="13" t="s">
        <v>930</v>
      </c>
      <c r="C249" s="13">
        <v>2022</v>
      </c>
      <c r="D249" s="13">
        <v>250</v>
      </c>
      <c r="E249" s="13" t="s">
        <v>273</v>
      </c>
      <c r="F249" t="s">
        <v>914</v>
      </c>
      <c r="G249" t="s">
        <v>898</v>
      </c>
      <c r="H249" t="s">
        <v>915</v>
      </c>
      <c r="I249">
        <v>56.585042999999999</v>
      </c>
      <c r="J249">
        <v>-112.169028</v>
      </c>
      <c r="K249" s="13" t="s">
        <v>567</v>
      </c>
      <c r="M249" s="53">
        <v>44752</v>
      </c>
      <c r="N249" s="13" t="s">
        <v>283</v>
      </c>
      <c r="O249" s="13">
        <v>3</v>
      </c>
      <c r="P249" s="13">
        <v>100</v>
      </c>
      <c r="Q249" s="13" t="s">
        <v>27</v>
      </c>
      <c r="R249" s="13" t="s">
        <v>26</v>
      </c>
      <c r="S249" s="13" t="s">
        <v>584</v>
      </c>
      <c r="T249" s="13" t="s">
        <v>595</v>
      </c>
      <c r="U249" s="13" t="s">
        <v>617</v>
      </c>
      <c r="V249" s="13" t="s">
        <v>663</v>
      </c>
      <c r="X249" s="13">
        <v>68904</v>
      </c>
      <c r="Y249" s="13" t="s">
        <v>384</v>
      </c>
      <c r="Z249" s="13">
        <v>5</v>
      </c>
      <c r="AF249" s="13">
        <f t="shared" si="14"/>
        <v>5</v>
      </c>
      <c r="AG249" s="54">
        <f t="shared" si="16"/>
        <v>33.333333333333336</v>
      </c>
      <c r="AH249" s="57">
        <f t="shared" si="15"/>
        <v>166.66666666666669</v>
      </c>
      <c r="AI249" s="13">
        <v>1</v>
      </c>
      <c r="AJ249" s="13" t="s">
        <v>704</v>
      </c>
      <c r="AK249" s="13">
        <v>10</v>
      </c>
      <c r="AM249" s="13" t="s">
        <v>384</v>
      </c>
    </row>
    <row r="250" spans="1:40" ht="15" customHeight="1" x14ac:dyDescent="0.25">
      <c r="A250" s="13" t="s">
        <v>925</v>
      </c>
      <c r="B250" s="13" t="s">
        <v>930</v>
      </c>
      <c r="C250" s="13">
        <v>2022</v>
      </c>
      <c r="D250" s="13">
        <v>250</v>
      </c>
      <c r="E250" s="13" t="s">
        <v>273</v>
      </c>
      <c r="F250" t="s">
        <v>914</v>
      </c>
      <c r="G250" t="s">
        <v>898</v>
      </c>
      <c r="H250" t="s">
        <v>915</v>
      </c>
      <c r="I250">
        <v>56.585042999999999</v>
      </c>
      <c r="J250">
        <v>-112.169028</v>
      </c>
      <c r="K250" s="13" t="s">
        <v>567</v>
      </c>
      <c r="M250" s="53">
        <v>44752</v>
      </c>
      <c r="N250" s="13" t="s">
        <v>283</v>
      </c>
      <c r="O250" s="13">
        <v>3</v>
      </c>
      <c r="P250" s="13">
        <v>100</v>
      </c>
      <c r="Q250" s="13" t="s">
        <v>27</v>
      </c>
      <c r="R250" s="13" t="s">
        <v>26</v>
      </c>
      <c r="S250" s="13" t="s">
        <v>584</v>
      </c>
      <c r="T250" s="13" t="s">
        <v>595</v>
      </c>
      <c r="U250" s="13" t="s">
        <v>617</v>
      </c>
      <c r="V250" s="13" t="s">
        <v>663</v>
      </c>
      <c r="X250" s="13">
        <v>68950</v>
      </c>
      <c r="Y250" s="13" t="s">
        <v>337</v>
      </c>
      <c r="Z250" s="13">
        <v>4</v>
      </c>
      <c r="AF250" s="13">
        <f t="shared" si="14"/>
        <v>4</v>
      </c>
      <c r="AG250" s="54">
        <f t="shared" si="16"/>
        <v>33.333333333333336</v>
      </c>
      <c r="AH250" s="57">
        <f t="shared" si="15"/>
        <v>133.33333333333334</v>
      </c>
      <c r="AI250" s="13">
        <v>1</v>
      </c>
      <c r="AJ250" s="13" t="s">
        <v>704</v>
      </c>
      <c r="AK250" s="13">
        <v>8</v>
      </c>
      <c r="AM250" s="13" t="s">
        <v>337</v>
      </c>
    </row>
    <row r="251" spans="1:40" ht="15" customHeight="1" x14ac:dyDescent="0.25">
      <c r="A251" s="13" t="s">
        <v>925</v>
      </c>
      <c r="B251" s="13" t="s">
        <v>930</v>
      </c>
      <c r="C251" s="13">
        <v>2022</v>
      </c>
      <c r="D251" s="13">
        <v>250</v>
      </c>
      <c r="E251" s="13" t="s">
        <v>273</v>
      </c>
      <c r="F251" t="s">
        <v>914</v>
      </c>
      <c r="G251" t="s">
        <v>898</v>
      </c>
      <c r="H251" t="s">
        <v>915</v>
      </c>
      <c r="I251">
        <v>56.585042999999999</v>
      </c>
      <c r="J251">
        <v>-112.169028</v>
      </c>
      <c r="K251" s="13" t="s">
        <v>567</v>
      </c>
      <c r="M251" s="53">
        <v>44752</v>
      </c>
      <c r="N251" s="13" t="s">
        <v>283</v>
      </c>
      <c r="O251" s="13">
        <v>3</v>
      </c>
      <c r="P251" s="13">
        <v>100</v>
      </c>
      <c r="Q251" s="13" t="s">
        <v>27</v>
      </c>
      <c r="R251" s="13" t="s">
        <v>26</v>
      </c>
      <c r="S251" s="13" t="s">
        <v>584</v>
      </c>
      <c r="T251" s="13" t="s">
        <v>595</v>
      </c>
      <c r="U251" s="13" t="s">
        <v>617</v>
      </c>
      <c r="V251" s="13" t="s">
        <v>663</v>
      </c>
      <c r="X251" s="13">
        <v>68957</v>
      </c>
      <c r="Y251" s="13" t="s">
        <v>328</v>
      </c>
      <c r="Z251" s="13">
        <v>11</v>
      </c>
      <c r="AF251" s="13">
        <f t="shared" si="14"/>
        <v>11</v>
      </c>
      <c r="AG251" s="54">
        <f t="shared" si="16"/>
        <v>33.333333333333336</v>
      </c>
      <c r="AH251" s="57">
        <f t="shared" si="15"/>
        <v>366.66666666666669</v>
      </c>
      <c r="AI251" s="13">
        <v>1</v>
      </c>
      <c r="AJ251" s="13" t="s">
        <v>704</v>
      </c>
      <c r="AK251" s="13">
        <v>6</v>
      </c>
      <c r="AM251" s="13" t="s">
        <v>328</v>
      </c>
    </row>
    <row r="252" spans="1:40" ht="15" customHeight="1" x14ac:dyDescent="0.25">
      <c r="A252" s="13" t="s">
        <v>925</v>
      </c>
      <c r="B252" s="13" t="s">
        <v>930</v>
      </c>
      <c r="C252" s="13">
        <v>2022</v>
      </c>
      <c r="D252" s="13">
        <v>250</v>
      </c>
      <c r="E252" s="13" t="s">
        <v>273</v>
      </c>
      <c r="F252" t="s">
        <v>914</v>
      </c>
      <c r="G252" t="s">
        <v>898</v>
      </c>
      <c r="H252" t="s">
        <v>915</v>
      </c>
      <c r="I252">
        <v>56.585042999999999</v>
      </c>
      <c r="J252">
        <v>-112.169028</v>
      </c>
      <c r="K252" s="13" t="s">
        <v>567</v>
      </c>
      <c r="M252" s="53">
        <v>44752</v>
      </c>
      <c r="N252" s="13" t="s">
        <v>283</v>
      </c>
      <c r="O252" s="13">
        <v>3</v>
      </c>
      <c r="P252" s="13">
        <v>100</v>
      </c>
      <c r="Q252" s="13" t="s">
        <v>27</v>
      </c>
      <c r="R252" s="13" t="s">
        <v>26</v>
      </c>
      <c r="S252" s="13" t="s">
        <v>584</v>
      </c>
      <c r="T252" s="13" t="s">
        <v>595</v>
      </c>
      <c r="U252" s="13" t="s">
        <v>617</v>
      </c>
      <c r="V252" s="13" t="s">
        <v>663</v>
      </c>
      <c r="X252" s="13">
        <v>68946</v>
      </c>
      <c r="Y252" s="13" t="s">
        <v>329</v>
      </c>
      <c r="Z252" s="13">
        <v>51</v>
      </c>
      <c r="AA252" s="13">
        <v>4</v>
      </c>
      <c r="AF252" s="13">
        <f t="shared" si="14"/>
        <v>55</v>
      </c>
      <c r="AG252" s="54">
        <f t="shared" si="16"/>
        <v>33.333333333333336</v>
      </c>
      <c r="AH252" s="57">
        <f t="shared" si="15"/>
        <v>1833.3333333333335</v>
      </c>
      <c r="AJ252" s="13" t="s">
        <v>704</v>
      </c>
      <c r="AK252" s="13">
        <v>8</v>
      </c>
      <c r="AM252" s="13" t="s">
        <v>329</v>
      </c>
    </row>
    <row r="253" spans="1:40" ht="15" customHeight="1" x14ac:dyDescent="0.25">
      <c r="A253" s="13" t="s">
        <v>925</v>
      </c>
      <c r="B253" s="13" t="s">
        <v>930</v>
      </c>
      <c r="C253" s="13">
        <v>2022</v>
      </c>
      <c r="D253" s="13">
        <v>250</v>
      </c>
      <c r="E253" s="13" t="s">
        <v>273</v>
      </c>
      <c r="F253" t="s">
        <v>914</v>
      </c>
      <c r="G253" t="s">
        <v>898</v>
      </c>
      <c r="H253" t="s">
        <v>915</v>
      </c>
      <c r="I253">
        <v>56.585042999999999</v>
      </c>
      <c r="J253">
        <v>-112.169028</v>
      </c>
      <c r="K253" s="13" t="s">
        <v>567</v>
      </c>
      <c r="M253" s="53">
        <v>44752</v>
      </c>
      <c r="N253" s="13" t="s">
        <v>283</v>
      </c>
      <c r="O253" s="13">
        <v>3</v>
      </c>
      <c r="P253" s="13">
        <v>100</v>
      </c>
      <c r="Q253" s="13" t="s">
        <v>27</v>
      </c>
      <c r="R253" s="13" t="s">
        <v>26</v>
      </c>
      <c r="S253" s="13" t="s">
        <v>584</v>
      </c>
      <c r="T253" s="13" t="s">
        <v>595</v>
      </c>
      <c r="U253" s="13" t="s">
        <v>617</v>
      </c>
      <c r="V253" s="13" t="s">
        <v>663</v>
      </c>
      <c r="X253" s="13">
        <v>68856</v>
      </c>
      <c r="Y253" s="13" t="s">
        <v>365</v>
      </c>
      <c r="Z253" s="13">
        <v>13</v>
      </c>
      <c r="AA253" s="13">
        <v>2</v>
      </c>
      <c r="AF253" s="13">
        <f t="shared" si="14"/>
        <v>15</v>
      </c>
      <c r="AG253" s="54">
        <f t="shared" si="16"/>
        <v>33.333333333333336</v>
      </c>
      <c r="AH253" s="57">
        <f t="shared" si="15"/>
        <v>500.00000000000006</v>
      </c>
      <c r="AI253" s="13">
        <v>1</v>
      </c>
      <c r="AJ253" s="13" t="s">
        <v>704</v>
      </c>
      <c r="AK253" s="13">
        <v>6</v>
      </c>
      <c r="AM253" s="13" t="s">
        <v>365</v>
      </c>
    </row>
    <row r="254" spans="1:40" ht="15" customHeight="1" x14ac:dyDescent="0.25">
      <c r="A254" s="13" t="s">
        <v>925</v>
      </c>
      <c r="B254" s="13" t="s">
        <v>930</v>
      </c>
      <c r="C254" s="13">
        <v>2022</v>
      </c>
      <c r="D254" s="13">
        <v>250</v>
      </c>
      <c r="E254" s="13" t="s">
        <v>273</v>
      </c>
      <c r="F254" t="s">
        <v>914</v>
      </c>
      <c r="G254" t="s">
        <v>898</v>
      </c>
      <c r="H254" t="s">
        <v>915</v>
      </c>
      <c r="I254">
        <v>56.585042999999999</v>
      </c>
      <c r="J254">
        <v>-112.169028</v>
      </c>
      <c r="K254" s="13" t="s">
        <v>567</v>
      </c>
      <c r="M254" s="53">
        <v>44752</v>
      </c>
      <c r="N254" s="13" t="s">
        <v>283</v>
      </c>
      <c r="O254" s="13">
        <v>3</v>
      </c>
      <c r="P254" s="13">
        <v>100</v>
      </c>
      <c r="Q254" s="13" t="s">
        <v>27</v>
      </c>
      <c r="R254" s="13" t="s">
        <v>26</v>
      </c>
      <c r="S254" s="13" t="s">
        <v>584</v>
      </c>
      <c r="T254" s="13" t="s">
        <v>595</v>
      </c>
      <c r="U254" s="13" t="s">
        <v>617</v>
      </c>
      <c r="V254" s="13" t="s">
        <v>663</v>
      </c>
      <c r="X254" s="13">
        <v>68872</v>
      </c>
      <c r="Y254" s="13" t="s">
        <v>390</v>
      </c>
      <c r="Z254" s="13">
        <v>23</v>
      </c>
      <c r="AA254" s="13">
        <v>7</v>
      </c>
      <c r="AF254" s="13">
        <f t="shared" si="14"/>
        <v>30</v>
      </c>
      <c r="AG254" s="54">
        <f t="shared" si="16"/>
        <v>33.333333333333336</v>
      </c>
      <c r="AH254" s="57">
        <f t="shared" si="15"/>
        <v>1000.0000000000001</v>
      </c>
      <c r="AI254" s="13">
        <v>1</v>
      </c>
      <c r="AJ254" s="13" t="s">
        <v>704</v>
      </c>
      <c r="AK254" s="13">
        <v>6</v>
      </c>
      <c r="AM254" s="13" t="s">
        <v>390</v>
      </c>
    </row>
    <row r="255" spans="1:40" ht="15" customHeight="1" x14ac:dyDescent="0.25">
      <c r="A255" s="13" t="s">
        <v>925</v>
      </c>
      <c r="B255" s="13" t="s">
        <v>930</v>
      </c>
      <c r="C255" s="13">
        <v>2022</v>
      </c>
      <c r="D255" s="13">
        <v>250</v>
      </c>
      <c r="E255" s="13" t="s">
        <v>273</v>
      </c>
      <c r="F255" t="s">
        <v>914</v>
      </c>
      <c r="G255" t="s">
        <v>898</v>
      </c>
      <c r="H255" t="s">
        <v>915</v>
      </c>
      <c r="I255">
        <v>56.585042999999999</v>
      </c>
      <c r="J255">
        <v>-112.169028</v>
      </c>
      <c r="K255" s="13" t="s">
        <v>567</v>
      </c>
      <c r="M255" s="53">
        <v>44752</v>
      </c>
      <c r="N255" s="13" t="s">
        <v>283</v>
      </c>
      <c r="O255" s="13">
        <v>3</v>
      </c>
      <c r="P255" s="13">
        <v>100</v>
      </c>
      <c r="Q255" s="13" t="s">
        <v>27</v>
      </c>
      <c r="R255" s="13" t="s">
        <v>26</v>
      </c>
      <c r="S255" s="13" t="s">
        <v>584</v>
      </c>
      <c r="T255" s="13" t="s">
        <v>595</v>
      </c>
      <c r="U255" s="13" t="s">
        <v>617</v>
      </c>
      <c r="V255" s="13" t="s">
        <v>663</v>
      </c>
      <c r="X255" s="13">
        <v>69010</v>
      </c>
      <c r="Y255" s="13" t="s">
        <v>391</v>
      </c>
      <c r="Z255" s="13">
        <v>1</v>
      </c>
      <c r="AF255" s="13">
        <f t="shared" si="14"/>
        <v>1</v>
      </c>
      <c r="AG255" s="54">
        <f t="shared" si="16"/>
        <v>33.333333333333336</v>
      </c>
      <c r="AH255" s="57">
        <f t="shared" si="15"/>
        <v>33.333333333333336</v>
      </c>
      <c r="AI255" s="13">
        <v>1</v>
      </c>
      <c r="AJ255" s="13" t="s">
        <v>704</v>
      </c>
      <c r="AK255" s="13">
        <v>6</v>
      </c>
      <c r="AM255" s="13" t="s">
        <v>391</v>
      </c>
    </row>
    <row r="256" spans="1:40" ht="15" customHeight="1" x14ac:dyDescent="0.25">
      <c r="A256" s="13" t="s">
        <v>925</v>
      </c>
      <c r="B256" s="13" t="s">
        <v>930</v>
      </c>
      <c r="C256" s="13">
        <v>2022</v>
      </c>
      <c r="D256" s="13">
        <v>250</v>
      </c>
      <c r="E256" s="13" t="s">
        <v>273</v>
      </c>
      <c r="F256" t="s">
        <v>914</v>
      </c>
      <c r="G256" t="s">
        <v>898</v>
      </c>
      <c r="H256" t="s">
        <v>915</v>
      </c>
      <c r="I256">
        <v>56.585042999999999</v>
      </c>
      <c r="J256">
        <v>-112.169028</v>
      </c>
      <c r="K256" s="13" t="s">
        <v>567</v>
      </c>
      <c r="M256" s="53">
        <v>44752</v>
      </c>
      <c r="N256" s="13" t="s">
        <v>283</v>
      </c>
      <c r="O256" s="13">
        <v>3</v>
      </c>
      <c r="P256" s="13">
        <v>100</v>
      </c>
      <c r="Q256" s="13" t="s">
        <v>27</v>
      </c>
      <c r="R256" s="13" t="s">
        <v>26</v>
      </c>
      <c r="S256" s="13" t="s">
        <v>584</v>
      </c>
      <c r="T256" s="13" t="s">
        <v>595</v>
      </c>
      <c r="U256" s="13" t="s">
        <v>617</v>
      </c>
      <c r="V256" s="13" t="s">
        <v>664</v>
      </c>
      <c r="X256" s="13">
        <v>68894</v>
      </c>
      <c r="Y256" s="13" t="s">
        <v>332</v>
      </c>
      <c r="Z256" s="13">
        <v>4</v>
      </c>
      <c r="AF256" s="13">
        <f t="shared" si="14"/>
        <v>4</v>
      </c>
      <c r="AG256" s="54">
        <f t="shared" si="16"/>
        <v>33.333333333333336</v>
      </c>
      <c r="AH256" s="57">
        <f t="shared" si="15"/>
        <v>133.33333333333334</v>
      </c>
      <c r="AI256" s="13">
        <v>1</v>
      </c>
      <c r="AJ256" s="13" t="s">
        <v>704</v>
      </c>
      <c r="AK256" s="13">
        <v>8</v>
      </c>
      <c r="AM256" s="13" t="s">
        <v>332</v>
      </c>
    </row>
    <row r="257" spans="1:40" ht="15" customHeight="1" x14ac:dyDescent="0.25">
      <c r="A257" s="13" t="s">
        <v>925</v>
      </c>
      <c r="B257" s="13" t="s">
        <v>930</v>
      </c>
      <c r="C257" s="13">
        <v>2022</v>
      </c>
      <c r="D257" s="13">
        <v>250</v>
      </c>
      <c r="E257" s="13" t="s">
        <v>273</v>
      </c>
      <c r="F257" t="s">
        <v>914</v>
      </c>
      <c r="G257" t="s">
        <v>898</v>
      </c>
      <c r="H257" t="s">
        <v>915</v>
      </c>
      <c r="I257">
        <v>56.585042999999999</v>
      </c>
      <c r="J257">
        <v>-112.169028</v>
      </c>
      <c r="K257" s="13" t="s">
        <v>567</v>
      </c>
      <c r="M257" s="53">
        <v>44752</v>
      </c>
      <c r="N257" s="13" t="s">
        <v>283</v>
      </c>
      <c r="O257" s="13">
        <v>3</v>
      </c>
      <c r="P257" s="13">
        <v>100</v>
      </c>
      <c r="Q257" s="13" t="s">
        <v>27</v>
      </c>
      <c r="R257" s="13" t="s">
        <v>26</v>
      </c>
      <c r="S257" s="13" t="s">
        <v>584</v>
      </c>
      <c r="T257" s="13" t="s">
        <v>595</v>
      </c>
      <c r="U257" s="13" t="s">
        <v>617</v>
      </c>
      <c r="V257" s="13" t="s">
        <v>664</v>
      </c>
      <c r="X257" s="13">
        <v>68876</v>
      </c>
      <c r="Y257" s="13" t="s">
        <v>333</v>
      </c>
      <c r="Z257" s="13">
        <v>5</v>
      </c>
      <c r="AA257" s="13">
        <v>2</v>
      </c>
      <c r="AF257" s="13">
        <f t="shared" si="14"/>
        <v>7</v>
      </c>
      <c r="AG257" s="54">
        <f t="shared" si="16"/>
        <v>33.333333333333336</v>
      </c>
      <c r="AH257" s="57">
        <f t="shared" si="15"/>
        <v>233.33333333333334</v>
      </c>
      <c r="AJ257" s="13" t="s">
        <v>704</v>
      </c>
      <c r="AK257" s="13">
        <v>8</v>
      </c>
      <c r="AM257" s="13" t="s">
        <v>333</v>
      </c>
    </row>
    <row r="258" spans="1:40" ht="15" customHeight="1" x14ac:dyDescent="0.25">
      <c r="A258" s="13" t="s">
        <v>925</v>
      </c>
      <c r="B258" s="13" t="s">
        <v>930</v>
      </c>
      <c r="C258" s="13">
        <v>2022</v>
      </c>
      <c r="D258" s="13">
        <v>250</v>
      </c>
      <c r="E258" s="13" t="s">
        <v>273</v>
      </c>
      <c r="F258" t="s">
        <v>914</v>
      </c>
      <c r="G258" t="s">
        <v>898</v>
      </c>
      <c r="H258" t="s">
        <v>915</v>
      </c>
      <c r="I258">
        <v>56.585042999999999</v>
      </c>
      <c r="J258">
        <v>-112.169028</v>
      </c>
      <c r="K258" s="13" t="s">
        <v>567</v>
      </c>
      <c r="M258" s="53">
        <v>44752</v>
      </c>
      <c r="N258" s="13" t="s">
        <v>283</v>
      </c>
      <c r="O258" s="13">
        <v>3</v>
      </c>
      <c r="P258" s="13">
        <v>100</v>
      </c>
      <c r="Q258" s="13" t="s">
        <v>27</v>
      </c>
      <c r="R258" s="13" t="s">
        <v>26</v>
      </c>
      <c r="S258" s="13" t="s">
        <v>584</v>
      </c>
      <c r="U258" s="13" t="s">
        <v>648</v>
      </c>
      <c r="X258" s="13">
        <v>68510</v>
      </c>
      <c r="Y258" s="13" t="s">
        <v>389</v>
      </c>
      <c r="Z258" s="13">
        <v>2</v>
      </c>
      <c r="AF258" s="13">
        <f t="shared" si="14"/>
        <v>2</v>
      </c>
      <c r="AG258" s="54">
        <f t="shared" si="16"/>
        <v>33.333333333333336</v>
      </c>
      <c r="AH258" s="57">
        <f t="shared" si="15"/>
        <v>66.666666666666671</v>
      </c>
      <c r="AI258" s="13">
        <v>1</v>
      </c>
      <c r="AJ258" s="13" t="s">
        <v>704</v>
      </c>
      <c r="AK258" s="13">
        <v>10</v>
      </c>
      <c r="AM258" s="13" t="s">
        <v>389</v>
      </c>
    </row>
    <row r="259" spans="1:40" ht="15" customHeight="1" x14ac:dyDescent="0.25">
      <c r="A259" s="13" t="s">
        <v>925</v>
      </c>
      <c r="B259" s="13" t="s">
        <v>930</v>
      </c>
      <c r="C259" s="13">
        <v>2022</v>
      </c>
      <c r="D259" s="13">
        <v>250</v>
      </c>
      <c r="E259" s="13" t="s">
        <v>273</v>
      </c>
      <c r="F259" t="s">
        <v>914</v>
      </c>
      <c r="G259" t="s">
        <v>898</v>
      </c>
      <c r="H259" t="s">
        <v>915</v>
      </c>
      <c r="I259">
        <v>56.585042999999999</v>
      </c>
      <c r="J259">
        <v>-112.169028</v>
      </c>
      <c r="K259" s="13" t="s">
        <v>567</v>
      </c>
      <c r="M259" s="53">
        <v>44752</v>
      </c>
      <c r="N259" s="55" t="s">
        <v>283</v>
      </c>
      <c r="O259" s="13">
        <v>3</v>
      </c>
      <c r="P259" s="13">
        <v>100</v>
      </c>
      <c r="Q259" s="13" t="s">
        <v>110</v>
      </c>
      <c r="R259" s="13" t="s">
        <v>13</v>
      </c>
      <c r="S259" s="13" t="s">
        <v>582</v>
      </c>
      <c r="T259" s="13" t="s">
        <v>592</v>
      </c>
      <c r="X259" s="13">
        <v>733326</v>
      </c>
      <c r="Y259" s="13" t="s">
        <v>299</v>
      </c>
      <c r="Z259" s="13">
        <v>5</v>
      </c>
      <c r="AF259" s="13">
        <f t="shared" si="14"/>
        <v>5</v>
      </c>
      <c r="AG259" s="54">
        <f t="shared" si="16"/>
        <v>33.333333333333336</v>
      </c>
      <c r="AH259" s="57">
        <f t="shared" si="15"/>
        <v>166.66666666666669</v>
      </c>
      <c r="AI259" s="13">
        <v>1</v>
      </c>
      <c r="AJ259" s="13" t="s">
        <v>705</v>
      </c>
      <c r="AK259" s="13">
        <v>4</v>
      </c>
      <c r="AM259" s="13" t="s">
        <v>709</v>
      </c>
      <c r="AN259" s="13" t="s">
        <v>299</v>
      </c>
    </row>
    <row r="260" spans="1:40" ht="15" customHeight="1" x14ac:dyDescent="0.25">
      <c r="A260" s="13" t="s">
        <v>925</v>
      </c>
      <c r="B260" s="13" t="s">
        <v>930</v>
      </c>
      <c r="C260" s="13">
        <v>2022</v>
      </c>
      <c r="D260" s="13">
        <v>250</v>
      </c>
      <c r="E260" s="13" t="s">
        <v>273</v>
      </c>
      <c r="F260" t="s">
        <v>914</v>
      </c>
      <c r="G260" t="s">
        <v>898</v>
      </c>
      <c r="H260" t="s">
        <v>915</v>
      </c>
      <c r="I260">
        <v>56.585042999999999</v>
      </c>
      <c r="J260">
        <v>-112.169028</v>
      </c>
      <c r="K260" s="13" t="s">
        <v>567</v>
      </c>
      <c r="M260" s="53">
        <v>44752</v>
      </c>
      <c r="N260" s="55" t="s">
        <v>283</v>
      </c>
      <c r="O260" s="13">
        <v>3</v>
      </c>
      <c r="P260" s="13">
        <v>100</v>
      </c>
      <c r="Q260" s="13" t="s">
        <v>110</v>
      </c>
      <c r="R260" s="13" t="s">
        <v>13</v>
      </c>
      <c r="S260" s="13" t="s">
        <v>582</v>
      </c>
      <c r="X260" s="13">
        <v>82708</v>
      </c>
      <c r="Y260" s="13" t="s">
        <v>716</v>
      </c>
      <c r="Z260" s="13">
        <v>2</v>
      </c>
      <c r="AB260" s="13">
        <v>1</v>
      </c>
      <c r="AF260" s="13">
        <f t="shared" si="14"/>
        <v>3</v>
      </c>
      <c r="AG260" s="54">
        <f t="shared" si="16"/>
        <v>33.333333333333336</v>
      </c>
      <c r="AH260" s="57">
        <f t="shared" si="15"/>
        <v>100</v>
      </c>
      <c r="AJ260" s="13" t="s">
        <v>703</v>
      </c>
      <c r="AK260" s="13">
        <v>5</v>
      </c>
      <c r="AM260" s="13" t="s">
        <v>716</v>
      </c>
      <c r="AN260" s="13" t="s">
        <v>717</v>
      </c>
    </row>
    <row r="261" spans="1:40" ht="15" customHeight="1" x14ac:dyDescent="0.25">
      <c r="A261" s="13" t="s">
        <v>925</v>
      </c>
      <c r="B261" s="13" t="s">
        <v>930</v>
      </c>
      <c r="C261" s="13">
        <v>2022</v>
      </c>
      <c r="D261" s="13">
        <v>250</v>
      </c>
      <c r="E261" s="13" t="s">
        <v>273</v>
      </c>
      <c r="F261" t="s">
        <v>914</v>
      </c>
      <c r="G261" t="s">
        <v>898</v>
      </c>
      <c r="H261" t="s">
        <v>915</v>
      </c>
      <c r="I261">
        <v>56.585042999999999</v>
      </c>
      <c r="J261">
        <v>-112.169028</v>
      </c>
      <c r="K261" s="13" t="s">
        <v>567</v>
      </c>
      <c r="M261" s="53">
        <v>44752</v>
      </c>
      <c r="N261" s="55" t="s">
        <v>283</v>
      </c>
      <c r="O261" s="13">
        <v>3</v>
      </c>
      <c r="P261" s="13">
        <v>100</v>
      </c>
      <c r="Q261" s="13" t="s">
        <v>51</v>
      </c>
      <c r="R261" s="13" t="s">
        <v>575</v>
      </c>
      <c r="S261" s="13" t="s">
        <v>580</v>
      </c>
      <c r="T261" s="13" t="s">
        <v>590</v>
      </c>
      <c r="U261" s="13" t="s">
        <v>611</v>
      </c>
      <c r="X261" s="13">
        <v>50845</v>
      </c>
      <c r="Y261" s="13" t="s">
        <v>358</v>
      </c>
      <c r="Z261" s="13">
        <v>1</v>
      </c>
      <c r="AF261" s="13">
        <f t="shared" si="14"/>
        <v>1</v>
      </c>
      <c r="AG261" s="54">
        <f t="shared" si="16"/>
        <v>33.333333333333336</v>
      </c>
      <c r="AH261" s="57">
        <f t="shared" si="15"/>
        <v>33.333333333333336</v>
      </c>
      <c r="AI261" s="13">
        <v>1</v>
      </c>
      <c r="AJ261" s="13" t="s">
        <v>703</v>
      </c>
      <c r="AK261" s="13">
        <v>5</v>
      </c>
      <c r="AM261" s="13" t="s">
        <v>358</v>
      </c>
    </row>
    <row r="262" spans="1:40" ht="15" customHeight="1" x14ac:dyDescent="0.25">
      <c r="A262" s="13" t="s">
        <v>925</v>
      </c>
      <c r="B262" s="13" t="s">
        <v>930</v>
      </c>
      <c r="C262" s="13">
        <v>2022</v>
      </c>
      <c r="D262" s="13">
        <v>250</v>
      </c>
      <c r="E262" s="13" t="s">
        <v>273</v>
      </c>
      <c r="F262" t="s">
        <v>914</v>
      </c>
      <c r="G262" t="s">
        <v>898</v>
      </c>
      <c r="H262" t="s">
        <v>915</v>
      </c>
      <c r="I262">
        <v>56.585042999999999</v>
      </c>
      <c r="J262">
        <v>-112.169028</v>
      </c>
      <c r="K262" s="13" t="s">
        <v>567</v>
      </c>
      <c r="M262" s="53">
        <v>44752</v>
      </c>
      <c r="N262" s="55" t="s">
        <v>283</v>
      </c>
      <c r="O262" s="13">
        <v>3</v>
      </c>
      <c r="P262" s="13">
        <v>100</v>
      </c>
      <c r="Q262" s="13" t="s">
        <v>33</v>
      </c>
      <c r="R262" s="13" t="s">
        <v>13</v>
      </c>
      <c r="S262" s="13" t="s">
        <v>581</v>
      </c>
      <c r="T262" s="13" t="s">
        <v>591</v>
      </c>
      <c r="U262" s="13" t="s">
        <v>612</v>
      </c>
      <c r="X262" s="13">
        <v>94025</v>
      </c>
      <c r="Y262" s="13" t="s">
        <v>300</v>
      </c>
      <c r="Z262" s="13">
        <v>1</v>
      </c>
      <c r="AA262" s="13">
        <v>12</v>
      </c>
      <c r="AF262" s="13">
        <f t="shared" si="14"/>
        <v>13</v>
      </c>
      <c r="AG262" s="54">
        <f t="shared" si="16"/>
        <v>33.333333333333336</v>
      </c>
      <c r="AH262" s="57">
        <f t="shared" si="15"/>
        <v>433.33333333333337</v>
      </c>
      <c r="AI262" s="13">
        <v>1</v>
      </c>
      <c r="AJ262" s="13" t="s">
        <v>704</v>
      </c>
      <c r="AK262" s="13">
        <v>8</v>
      </c>
      <c r="AM262" s="13" t="s">
        <v>300</v>
      </c>
    </row>
    <row r="263" spans="1:40" ht="15" customHeight="1" x14ac:dyDescent="0.25">
      <c r="A263" s="13" t="s">
        <v>925</v>
      </c>
      <c r="B263" s="13" t="s">
        <v>930</v>
      </c>
      <c r="C263" s="13">
        <v>2022</v>
      </c>
      <c r="D263" s="13">
        <v>250</v>
      </c>
      <c r="E263" s="13" t="s">
        <v>273</v>
      </c>
      <c r="F263" t="s">
        <v>914</v>
      </c>
      <c r="G263" t="s">
        <v>898</v>
      </c>
      <c r="H263" t="s">
        <v>915</v>
      </c>
      <c r="I263">
        <v>56.585042999999999</v>
      </c>
      <c r="J263">
        <v>-112.169028</v>
      </c>
      <c r="K263" s="13" t="s">
        <v>567</v>
      </c>
      <c r="M263" s="53">
        <v>44752</v>
      </c>
      <c r="N263" s="55" t="s">
        <v>283</v>
      </c>
      <c r="O263" s="13">
        <v>3</v>
      </c>
      <c r="P263" s="13">
        <v>100</v>
      </c>
      <c r="Q263" s="13" t="s">
        <v>33</v>
      </c>
      <c r="R263" s="13" t="s">
        <v>13</v>
      </c>
      <c r="S263" s="13" t="s">
        <v>581</v>
      </c>
      <c r="T263" s="13" t="s">
        <v>591</v>
      </c>
      <c r="X263" s="13">
        <v>93294</v>
      </c>
      <c r="Y263" s="13" t="s">
        <v>301</v>
      </c>
      <c r="AA263" s="13">
        <v>7</v>
      </c>
      <c r="AF263" s="13">
        <f t="shared" ref="AF263:AF326" si="17">SUM(Z263:AE263)</f>
        <v>7</v>
      </c>
      <c r="AG263" s="54">
        <f t="shared" si="16"/>
        <v>33.333333333333336</v>
      </c>
      <c r="AH263" s="57">
        <f t="shared" ref="AH263:AH326" si="18">AF263*AG263</f>
        <v>233.33333333333334</v>
      </c>
      <c r="AJ263" s="13" t="s">
        <v>704</v>
      </c>
      <c r="AK263" s="13">
        <v>4</v>
      </c>
      <c r="AM263" s="13" t="s">
        <v>301</v>
      </c>
    </row>
    <row r="264" spans="1:40" ht="15" customHeight="1" x14ac:dyDescent="0.25">
      <c r="A264" s="13" t="s">
        <v>925</v>
      </c>
      <c r="B264" s="13" t="s">
        <v>930</v>
      </c>
      <c r="C264" s="13">
        <v>2022</v>
      </c>
      <c r="D264" s="13">
        <v>250</v>
      </c>
      <c r="E264" s="13" t="s">
        <v>273</v>
      </c>
      <c r="F264" t="s">
        <v>914</v>
      </c>
      <c r="G264" t="s">
        <v>898</v>
      </c>
      <c r="H264" t="s">
        <v>915</v>
      </c>
      <c r="I264">
        <v>56.585042999999999</v>
      </c>
      <c r="J264">
        <v>-112.169028</v>
      </c>
      <c r="K264" s="13" t="s">
        <v>567</v>
      </c>
      <c r="M264" s="53">
        <v>44752</v>
      </c>
      <c r="N264" s="55" t="s">
        <v>283</v>
      </c>
      <c r="O264" s="13" t="s">
        <v>843</v>
      </c>
      <c r="P264" s="13">
        <v>100</v>
      </c>
      <c r="Q264" s="13" t="s">
        <v>32</v>
      </c>
      <c r="R264" s="13" t="s">
        <v>13</v>
      </c>
      <c r="S264" s="13" t="s">
        <v>749</v>
      </c>
      <c r="T264" s="13" t="s">
        <v>750</v>
      </c>
      <c r="U264" s="13" t="s">
        <v>814</v>
      </c>
      <c r="X264" s="13">
        <v>83973</v>
      </c>
      <c r="Y264" s="13" t="s">
        <v>818</v>
      </c>
      <c r="Z264" s="13">
        <v>2</v>
      </c>
      <c r="AF264" s="13">
        <f t="shared" si="17"/>
        <v>2</v>
      </c>
      <c r="AG264" s="54">
        <f t="shared" ref="AG264:AG272" si="19">100/3</f>
        <v>33.333333333333336</v>
      </c>
      <c r="AH264" s="57">
        <f t="shared" si="18"/>
        <v>66.666666666666671</v>
      </c>
      <c r="AI264" s="13">
        <v>1</v>
      </c>
      <c r="AJ264" s="13" t="s">
        <v>704</v>
      </c>
      <c r="AK264" s="13">
        <v>8</v>
      </c>
      <c r="AM264" s="13" t="s">
        <v>818</v>
      </c>
    </row>
    <row r="265" spans="1:40" ht="15" customHeight="1" x14ac:dyDescent="0.25">
      <c r="A265" s="13" t="s">
        <v>925</v>
      </c>
      <c r="B265" s="13" t="s">
        <v>930</v>
      </c>
      <c r="C265" s="13">
        <v>2022</v>
      </c>
      <c r="D265" s="13">
        <v>250</v>
      </c>
      <c r="E265" s="13" t="s">
        <v>273</v>
      </c>
      <c r="F265" t="s">
        <v>914</v>
      </c>
      <c r="G265" t="s">
        <v>898</v>
      </c>
      <c r="H265" t="s">
        <v>915</v>
      </c>
      <c r="I265">
        <v>56.585042999999999</v>
      </c>
      <c r="J265">
        <v>-112.169028</v>
      </c>
      <c r="K265" s="13" t="s">
        <v>567</v>
      </c>
      <c r="M265" s="53">
        <v>44752</v>
      </c>
      <c r="N265" s="55" t="s">
        <v>283</v>
      </c>
      <c r="O265" s="13" t="s">
        <v>843</v>
      </c>
      <c r="P265" s="13">
        <v>100</v>
      </c>
      <c r="Q265" s="13" t="s">
        <v>32</v>
      </c>
      <c r="R265" s="13" t="s">
        <v>13</v>
      </c>
      <c r="S265" s="13" t="s">
        <v>749</v>
      </c>
      <c r="T265" s="13" t="s">
        <v>750</v>
      </c>
      <c r="U265" s="13" t="s">
        <v>824</v>
      </c>
      <c r="X265" s="13">
        <v>83872</v>
      </c>
      <c r="Y265" s="13" t="s">
        <v>826</v>
      </c>
      <c r="Z265" s="13">
        <v>12</v>
      </c>
      <c r="AF265" s="13">
        <f t="shared" si="17"/>
        <v>12</v>
      </c>
      <c r="AG265" s="54">
        <f t="shared" si="19"/>
        <v>33.333333333333336</v>
      </c>
      <c r="AH265" s="57">
        <f t="shared" si="18"/>
        <v>400</v>
      </c>
      <c r="AJ265" s="13" t="s">
        <v>704</v>
      </c>
      <c r="AK265" s="13">
        <v>8</v>
      </c>
      <c r="AM265" s="13" t="s">
        <v>826</v>
      </c>
    </row>
    <row r="266" spans="1:40" ht="15" customHeight="1" x14ac:dyDescent="0.25">
      <c r="A266" s="13" t="s">
        <v>925</v>
      </c>
      <c r="B266" s="13" t="s">
        <v>930</v>
      </c>
      <c r="C266" s="13">
        <v>2022</v>
      </c>
      <c r="D266" s="13">
        <v>250</v>
      </c>
      <c r="E266" s="13" t="s">
        <v>273</v>
      </c>
      <c r="F266" t="s">
        <v>914</v>
      </c>
      <c r="G266" t="s">
        <v>898</v>
      </c>
      <c r="H266" t="s">
        <v>915</v>
      </c>
      <c r="I266">
        <v>56.585042999999999</v>
      </c>
      <c r="J266">
        <v>-112.169028</v>
      </c>
      <c r="K266" s="13" t="s">
        <v>567</v>
      </c>
      <c r="M266" s="53">
        <v>44752</v>
      </c>
      <c r="N266" s="55" t="s">
        <v>283</v>
      </c>
      <c r="O266" s="13" t="s">
        <v>843</v>
      </c>
      <c r="P266" s="13">
        <v>100</v>
      </c>
      <c r="Q266" s="13" t="s">
        <v>32</v>
      </c>
      <c r="R266" s="13" t="s">
        <v>13</v>
      </c>
      <c r="S266" s="13" t="s">
        <v>749</v>
      </c>
      <c r="T266" s="13" t="s">
        <v>750</v>
      </c>
      <c r="U266" s="13" t="s">
        <v>824</v>
      </c>
      <c r="X266" s="13">
        <v>83899</v>
      </c>
      <c r="Y266" s="13" t="s">
        <v>839</v>
      </c>
      <c r="Z266" s="13">
        <v>85</v>
      </c>
      <c r="AF266" s="13">
        <f t="shared" si="17"/>
        <v>85</v>
      </c>
      <c r="AG266" s="54">
        <f t="shared" si="19"/>
        <v>33.333333333333336</v>
      </c>
      <c r="AH266" s="57">
        <f t="shared" si="18"/>
        <v>2833.3333333333335</v>
      </c>
      <c r="AI266" s="13">
        <v>1</v>
      </c>
      <c r="AJ266" s="13" t="s">
        <v>706</v>
      </c>
      <c r="AK266" s="13">
        <v>8</v>
      </c>
      <c r="AM266" s="13" t="s">
        <v>839</v>
      </c>
    </row>
    <row r="267" spans="1:40" ht="15" customHeight="1" x14ac:dyDescent="0.25">
      <c r="A267" s="13" t="s">
        <v>925</v>
      </c>
      <c r="B267" s="13" t="s">
        <v>930</v>
      </c>
      <c r="C267" s="13">
        <v>2022</v>
      </c>
      <c r="D267" s="13">
        <v>250</v>
      </c>
      <c r="E267" s="13" t="s">
        <v>273</v>
      </c>
      <c r="F267" t="s">
        <v>914</v>
      </c>
      <c r="G267" t="s">
        <v>898</v>
      </c>
      <c r="H267" t="s">
        <v>915</v>
      </c>
      <c r="I267">
        <v>56.585042999999999</v>
      </c>
      <c r="J267">
        <v>-112.169028</v>
      </c>
      <c r="K267" s="13" t="s">
        <v>567</v>
      </c>
      <c r="M267" s="53">
        <v>44752</v>
      </c>
      <c r="N267" s="55" t="s">
        <v>283</v>
      </c>
      <c r="O267" s="13" t="s">
        <v>843</v>
      </c>
      <c r="P267" s="13">
        <v>100</v>
      </c>
      <c r="Q267" s="13" t="s">
        <v>32</v>
      </c>
      <c r="R267" s="13" t="s">
        <v>13</v>
      </c>
      <c r="S267" s="13" t="s">
        <v>749</v>
      </c>
      <c r="T267" s="13" t="s">
        <v>750</v>
      </c>
      <c r="U267" s="13" t="s">
        <v>830</v>
      </c>
      <c r="X267" s="13">
        <v>684601</v>
      </c>
      <c r="Y267" s="13" t="s">
        <v>831</v>
      </c>
      <c r="Z267" s="13">
        <v>2</v>
      </c>
      <c r="AF267" s="13">
        <f t="shared" si="17"/>
        <v>2</v>
      </c>
      <c r="AG267" s="54">
        <f t="shared" si="19"/>
        <v>33.333333333333336</v>
      </c>
      <c r="AH267" s="57">
        <f t="shared" si="18"/>
        <v>66.666666666666671</v>
      </c>
      <c r="AI267" s="13">
        <v>1</v>
      </c>
      <c r="AJ267" s="13" t="s">
        <v>706</v>
      </c>
      <c r="AK267" s="13">
        <v>8</v>
      </c>
      <c r="AM267" s="13" t="s">
        <v>831</v>
      </c>
    </row>
    <row r="268" spans="1:40" ht="15" customHeight="1" x14ac:dyDescent="0.25">
      <c r="A268" s="13" t="s">
        <v>925</v>
      </c>
      <c r="B268" s="13" t="s">
        <v>930</v>
      </c>
      <c r="C268" s="13">
        <v>2022</v>
      </c>
      <c r="D268" s="13">
        <v>250</v>
      </c>
      <c r="E268" s="13" t="s">
        <v>273</v>
      </c>
      <c r="F268" t="s">
        <v>914</v>
      </c>
      <c r="G268" t="s">
        <v>898</v>
      </c>
      <c r="H268" t="s">
        <v>915</v>
      </c>
      <c r="I268">
        <v>56.585042999999999</v>
      </c>
      <c r="J268">
        <v>-112.169028</v>
      </c>
      <c r="K268" s="13" t="s">
        <v>567</v>
      </c>
      <c r="M268" s="53">
        <v>44752</v>
      </c>
      <c r="N268" s="55" t="s">
        <v>283</v>
      </c>
      <c r="O268" s="13" t="s">
        <v>843</v>
      </c>
      <c r="P268" s="13">
        <v>100</v>
      </c>
      <c r="Q268" s="13" t="s">
        <v>32</v>
      </c>
      <c r="R268" s="13" t="s">
        <v>13</v>
      </c>
      <c r="S268" s="13" t="s">
        <v>749</v>
      </c>
      <c r="T268" s="13" t="s">
        <v>750</v>
      </c>
      <c r="U268" s="13" t="s">
        <v>837</v>
      </c>
      <c r="X268" s="13">
        <v>83834</v>
      </c>
      <c r="Y268" s="13" t="s">
        <v>838</v>
      </c>
      <c r="Z268" s="13">
        <v>17</v>
      </c>
      <c r="AF268" s="13">
        <f t="shared" si="17"/>
        <v>17</v>
      </c>
      <c r="AG268" s="54">
        <f t="shared" si="19"/>
        <v>33.333333333333336</v>
      </c>
      <c r="AH268" s="57">
        <f t="shared" si="18"/>
        <v>566.66666666666674</v>
      </c>
      <c r="AI268" s="13">
        <v>1</v>
      </c>
      <c r="AJ268" s="13" t="s">
        <v>706</v>
      </c>
      <c r="AK268" s="13">
        <v>8</v>
      </c>
      <c r="AM268" s="13" t="s">
        <v>838</v>
      </c>
    </row>
    <row r="269" spans="1:40" ht="15" customHeight="1" x14ac:dyDescent="0.25">
      <c r="A269" s="13" t="s">
        <v>925</v>
      </c>
      <c r="B269" s="13" t="s">
        <v>930</v>
      </c>
      <c r="C269" s="13">
        <v>2022</v>
      </c>
      <c r="D269" s="13">
        <v>250</v>
      </c>
      <c r="E269" s="13" t="s">
        <v>273</v>
      </c>
      <c r="F269" t="s">
        <v>914</v>
      </c>
      <c r="G269" t="s">
        <v>898</v>
      </c>
      <c r="H269" t="s">
        <v>915</v>
      </c>
      <c r="I269">
        <v>56.585042999999999</v>
      </c>
      <c r="J269">
        <v>-112.169028</v>
      </c>
      <c r="K269" s="13" t="s">
        <v>567</v>
      </c>
      <c r="M269" s="53">
        <v>44752</v>
      </c>
      <c r="N269" s="55" t="s">
        <v>283</v>
      </c>
      <c r="O269" s="13" t="s">
        <v>843</v>
      </c>
      <c r="P269" s="13">
        <v>100</v>
      </c>
      <c r="Q269" s="13" t="s">
        <v>83</v>
      </c>
      <c r="R269" s="13" t="s">
        <v>13</v>
      </c>
      <c r="S269" s="13" t="s">
        <v>760</v>
      </c>
      <c r="T269" s="13" t="s">
        <v>816</v>
      </c>
      <c r="X269" s="13">
        <v>85258</v>
      </c>
      <c r="Y269" s="13" t="s">
        <v>817</v>
      </c>
      <c r="Z269" s="13">
        <v>2</v>
      </c>
      <c r="AF269" s="13">
        <f t="shared" si="17"/>
        <v>2</v>
      </c>
      <c r="AG269" s="54">
        <f t="shared" si="19"/>
        <v>33.333333333333336</v>
      </c>
      <c r="AH269" s="57">
        <f t="shared" si="18"/>
        <v>66.666666666666671</v>
      </c>
      <c r="AI269" s="13">
        <v>1</v>
      </c>
      <c r="AJ269" s="13" t="s">
        <v>704</v>
      </c>
      <c r="AK269" s="13">
        <v>8</v>
      </c>
      <c r="AM269" s="13" t="s">
        <v>817</v>
      </c>
    </row>
    <row r="270" spans="1:40" ht="15" customHeight="1" x14ac:dyDescent="0.25">
      <c r="A270" s="13" t="s">
        <v>925</v>
      </c>
      <c r="B270" s="13" t="s">
        <v>930</v>
      </c>
      <c r="C270" s="13">
        <v>2022</v>
      </c>
      <c r="D270" s="13">
        <v>250</v>
      </c>
      <c r="E270" s="13" t="s">
        <v>273</v>
      </c>
      <c r="F270" t="s">
        <v>914</v>
      </c>
      <c r="G270" t="s">
        <v>898</v>
      </c>
      <c r="H270" t="s">
        <v>915</v>
      </c>
      <c r="I270">
        <v>56.585042999999999</v>
      </c>
      <c r="J270">
        <v>-112.169028</v>
      </c>
      <c r="K270" s="13" t="s">
        <v>567</v>
      </c>
      <c r="M270" s="53">
        <v>44752</v>
      </c>
      <c r="N270" s="55" t="s">
        <v>283</v>
      </c>
      <c r="O270" s="13" t="s">
        <v>843</v>
      </c>
      <c r="P270" s="13">
        <v>100</v>
      </c>
      <c r="Q270" s="13" t="s">
        <v>83</v>
      </c>
      <c r="R270" s="13" t="s">
        <v>13</v>
      </c>
      <c r="S270" s="13" t="s">
        <v>760</v>
      </c>
      <c r="T270" s="13" t="s">
        <v>820</v>
      </c>
      <c r="U270" s="13" t="s">
        <v>821</v>
      </c>
      <c r="X270" s="13">
        <v>88634</v>
      </c>
      <c r="Y270" s="13" t="s">
        <v>822</v>
      </c>
      <c r="Z270" s="13">
        <v>18</v>
      </c>
      <c r="AF270" s="13">
        <f t="shared" si="17"/>
        <v>18</v>
      </c>
      <c r="AG270" s="54">
        <f t="shared" si="19"/>
        <v>33.333333333333336</v>
      </c>
      <c r="AH270" s="57">
        <f t="shared" si="18"/>
        <v>600</v>
      </c>
      <c r="AI270" s="13">
        <v>1</v>
      </c>
      <c r="AJ270" s="13" t="s">
        <v>706</v>
      </c>
      <c r="AK270" s="13">
        <v>8</v>
      </c>
      <c r="AM270" s="13" t="s">
        <v>822</v>
      </c>
    </row>
    <row r="271" spans="1:40" ht="15" customHeight="1" x14ac:dyDescent="0.25">
      <c r="A271" s="13" t="s">
        <v>925</v>
      </c>
      <c r="B271" s="13" t="s">
        <v>930</v>
      </c>
      <c r="C271" s="13">
        <v>2022</v>
      </c>
      <c r="D271" s="13">
        <v>250</v>
      </c>
      <c r="E271" s="13" t="s">
        <v>273</v>
      </c>
      <c r="F271" t="s">
        <v>914</v>
      </c>
      <c r="G271" t="s">
        <v>898</v>
      </c>
      <c r="H271" t="s">
        <v>915</v>
      </c>
      <c r="I271">
        <v>56.585042999999999</v>
      </c>
      <c r="J271">
        <v>-112.169028</v>
      </c>
      <c r="K271" s="13" t="s">
        <v>567</v>
      </c>
      <c r="M271" s="53">
        <v>44752</v>
      </c>
      <c r="N271" s="55" t="s">
        <v>283</v>
      </c>
      <c r="O271" s="13" t="s">
        <v>843</v>
      </c>
      <c r="P271" s="13">
        <v>100</v>
      </c>
      <c r="Q271" s="13" t="s">
        <v>83</v>
      </c>
      <c r="R271" s="13" t="s">
        <v>13</v>
      </c>
      <c r="S271" s="13" t="s">
        <v>760</v>
      </c>
      <c r="T271" s="13" t="s">
        <v>828</v>
      </c>
      <c r="X271" s="13">
        <v>86110</v>
      </c>
      <c r="Y271" s="13" t="s">
        <v>829</v>
      </c>
      <c r="Z271" s="13">
        <v>1</v>
      </c>
      <c r="AF271" s="13">
        <f t="shared" si="17"/>
        <v>1</v>
      </c>
      <c r="AG271" s="54">
        <f t="shared" si="19"/>
        <v>33.333333333333336</v>
      </c>
      <c r="AH271" s="57">
        <f t="shared" si="18"/>
        <v>33.333333333333336</v>
      </c>
      <c r="AI271" s="13">
        <v>1</v>
      </c>
      <c r="AJ271" s="13" t="s">
        <v>704</v>
      </c>
      <c r="AK271" s="13">
        <v>8</v>
      </c>
      <c r="AM271" s="13" t="s">
        <v>829</v>
      </c>
    </row>
    <row r="272" spans="1:40" ht="15" customHeight="1" x14ac:dyDescent="0.25">
      <c r="A272" s="13" t="s">
        <v>925</v>
      </c>
      <c r="B272" s="13" t="s">
        <v>930</v>
      </c>
      <c r="C272" s="13">
        <v>2022</v>
      </c>
      <c r="D272" s="13">
        <v>250</v>
      </c>
      <c r="E272" s="13" t="s">
        <v>273</v>
      </c>
      <c r="F272" t="s">
        <v>914</v>
      </c>
      <c r="G272" t="s">
        <v>898</v>
      </c>
      <c r="H272" t="s">
        <v>915</v>
      </c>
      <c r="I272">
        <v>56.585042999999999</v>
      </c>
      <c r="J272">
        <v>-112.169028</v>
      </c>
      <c r="K272" s="13" t="s">
        <v>567</v>
      </c>
      <c r="M272" s="53">
        <v>44752</v>
      </c>
      <c r="N272" s="55" t="s">
        <v>283</v>
      </c>
      <c r="O272" s="13" t="s">
        <v>843</v>
      </c>
      <c r="P272" s="13">
        <v>100</v>
      </c>
      <c r="Q272" s="13" t="s">
        <v>91</v>
      </c>
      <c r="R272" s="13" t="s">
        <v>13</v>
      </c>
      <c r="S272" s="13" t="s">
        <v>748</v>
      </c>
      <c r="X272" s="13">
        <v>84195</v>
      </c>
      <c r="Y272" s="13" t="s">
        <v>377</v>
      </c>
      <c r="Z272" s="13">
        <v>15</v>
      </c>
      <c r="AF272" s="13">
        <f t="shared" si="17"/>
        <v>15</v>
      </c>
      <c r="AG272" s="54">
        <f t="shared" si="19"/>
        <v>33.333333333333336</v>
      </c>
      <c r="AH272" s="57">
        <f t="shared" si="18"/>
        <v>500.00000000000006</v>
      </c>
      <c r="AI272" s="13">
        <v>1</v>
      </c>
      <c r="AJ272" s="13" t="s">
        <v>704</v>
      </c>
      <c r="AK272" s="13">
        <v>8</v>
      </c>
      <c r="AM272" s="13" t="s">
        <v>377</v>
      </c>
    </row>
    <row r="273" spans="1:40" ht="15" customHeight="1" x14ac:dyDescent="0.25">
      <c r="A273" s="13" t="s">
        <v>925</v>
      </c>
      <c r="B273" s="13" t="s">
        <v>930</v>
      </c>
      <c r="C273" s="13">
        <v>2022</v>
      </c>
      <c r="D273" s="13">
        <v>250</v>
      </c>
      <c r="E273" s="13" t="s">
        <v>273</v>
      </c>
      <c r="F273" t="s">
        <v>914</v>
      </c>
      <c r="G273" t="s">
        <v>898</v>
      </c>
      <c r="H273" t="s">
        <v>915</v>
      </c>
      <c r="I273">
        <v>56.585042999999999</v>
      </c>
      <c r="J273">
        <v>-112.169028</v>
      </c>
      <c r="K273" s="13" t="s">
        <v>567</v>
      </c>
      <c r="M273" s="53">
        <v>44752</v>
      </c>
      <c r="N273" s="55" t="s">
        <v>287</v>
      </c>
      <c r="O273" s="13">
        <v>100</v>
      </c>
      <c r="P273" s="13">
        <v>100</v>
      </c>
      <c r="Q273" s="13" t="s">
        <v>19</v>
      </c>
      <c r="R273" s="13" t="s">
        <v>13</v>
      </c>
      <c r="S273" s="13" t="s">
        <v>583</v>
      </c>
      <c r="T273" s="13" t="s">
        <v>596</v>
      </c>
      <c r="U273" s="13" t="s">
        <v>619</v>
      </c>
      <c r="V273" s="13" t="s">
        <v>678</v>
      </c>
      <c r="W273" s="13" t="s">
        <v>696</v>
      </c>
      <c r="X273" s="13">
        <v>112118</v>
      </c>
      <c r="Y273" s="13" t="s">
        <v>435</v>
      </c>
      <c r="AB273" s="13">
        <v>1</v>
      </c>
      <c r="AF273" s="13">
        <f t="shared" si="17"/>
        <v>1</v>
      </c>
      <c r="AG273" s="54">
        <f t="shared" ref="AG273:AG304" si="20">P273/O273</f>
        <v>1</v>
      </c>
      <c r="AH273" s="57">
        <f t="shared" si="18"/>
        <v>1</v>
      </c>
      <c r="AI273" s="13">
        <v>1</v>
      </c>
      <c r="AJ273" s="13" t="s">
        <v>703</v>
      </c>
      <c r="AK273" s="13">
        <v>5</v>
      </c>
      <c r="AL273" s="13" t="s">
        <v>445</v>
      </c>
      <c r="AM273" s="13" t="s">
        <v>702</v>
      </c>
      <c r="AN273" s="13" t="s">
        <v>737</v>
      </c>
    </row>
    <row r="274" spans="1:40" ht="15" customHeight="1" x14ac:dyDescent="0.25">
      <c r="A274" s="13" t="s">
        <v>925</v>
      </c>
      <c r="B274" s="13" t="s">
        <v>930</v>
      </c>
      <c r="C274" s="13">
        <v>2022</v>
      </c>
      <c r="D274" s="13">
        <v>250</v>
      </c>
      <c r="E274" s="13" t="s">
        <v>273</v>
      </c>
      <c r="F274" t="s">
        <v>914</v>
      </c>
      <c r="G274" t="s">
        <v>898</v>
      </c>
      <c r="H274" t="s">
        <v>915</v>
      </c>
      <c r="I274">
        <v>56.585042999999999</v>
      </c>
      <c r="J274">
        <v>-112.169028</v>
      </c>
      <c r="K274" s="13" t="s">
        <v>567</v>
      </c>
      <c r="M274" s="53">
        <v>44752</v>
      </c>
      <c r="N274" s="13" t="s">
        <v>283</v>
      </c>
      <c r="O274" s="13">
        <v>3</v>
      </c>
      <c r="P274" s="13">
        <v>100</v>
      </c>
      <c r="Q274" s="13" t="s">
        <v>16</v>
      </c>
      <c r="R274" s="13" t="s">
        <v>13</v>
      </c>
      <c r="S274" s="13" t="s">
        <v>583</v>
      </c>
      <c r="T274" s="13" t="s">
        <v>593</v>
      </c>
      <c r="U274" s="13" t="s">
        <v>621</v>
      </c>
      <c r="V274" s="13" t="s">
        <v>667</v>
      </c>
      <c r="X274" s="13">
        <v>127338</v>
      </c>
      <c r="Y274" s="13" t="s">
        <v>339</v>
      </c>
      <c r="AB274" s="13">
        <v>7</v>
      </c>
      <c r="AF274" s="13">
        <f t="shared" si="17"/>
        <v>7</v>
      </c>
      <c r="AG274" s="54">
        <f t="shared" si="20"/>
        <v>33.333333333333336</v>
      </c>
      <c r="AH274" s="57">
        <f t="shared" si="18"/>
        <v>233.33333333333334</v>
      </c>
      <c r="AI274" s="13">
        <v>1</v>
      </c>
      <c r="AJ274" s="13" t="s">
        <v>703</v>
      </c>
      <c r="AK274" s="13">
        <v>6</v>
      </c>
      <c r="AM274" s="13" t="s">
        <v>339</v>
      </c>
    </row>
    <row r="275" spans="1:40" ht="15" customHeight="1" x14ac:dyDescent="0.25">
      <c r="A275" s="13" t="s">
        <v>925</v>
      </c>
      <c r="B275" s="13" t="s">
        <v>930</v>
      </c>
      <c r="C275" s="13">
        <v>2022</v>
      </c>
      <c r="D275" s="13">
        <v>250</v>
      </c>
      <c r="E275" s="13" t="s">
        <v>273</v>
      </c>
      <c r="F275" t="s">
        <v>914</v>
      </c>
      <c r="G275" t="s">
        <v>898</v>
      </c>
      <c r="H275" t="s">
        <v>915</v>
      </c>
      <c r="I275">
        <v>56.585042999999999</v>
      </c>
      <c r="J275">
        <v>-112.169028</v>
      </c>
      <c r="K275" s="13" t="s">
        <v>567</v>
      </c>
      <c r="M275" s="53">
        <v>44752</v>
      </c>
      <c r="N275" s="13" t="s">
        <v>283</v>
      </c>
      <c r="O275" s="13">
        <v>3</v>
      </c>
      <c r="P275" s="13">
        <v>100</v>
      </c>
      <c r="Q275" s="13" t="s">
        <v>16</v>
      </c>
      <c r="R275" s="13" t="s">
        <v>13</v>
      </c>
      <c r="S275" s="13" t="s">
        <v>583</v>
      </c>
      <c r="T275" s="13" t="s">
        <v>593</v>
      </c>
      <c r="U275" s="13" t="s">
        <v>621</v>
      </c>
      <c r="X275" s="13">
        <v>127076</v>
      </c>
      <c r="Y275" s="13" t="s">
        <v>342</v>
      </c>
      <c r="AD275" s="13">
        <v>1</v>
      </c>
      <c r="AF275" s="13">
        <f t="shared" si="17"/>
        <v>1</v>
      </c>
      <c r="AG275" s="54">
        <f t="shared" si="20"/>
        <v>33.333333333333336</v>
      </c>
      <c r="AH275" s="57">
        <f t="shared" si="18"/>
        <v>33.333333333333336</v>
      </c>
      <c r="AJ275" s="13" t="s">
        <v>703</v>
      </c>
      <c r="AK275" s="13">
        <v>6</v>
      </c>
      <c r="AM275" s="13" t="s">
        <v>342</v>
      </c>
    </row>
    <row r="276" spans="1:40" ht="15" customHeight="1" x14ac:dyDescent="0.25">
      <c r="A276" s="13" t="s">
        <v>925</v>
      </c>
      <c r="B276" s="13" t="s">
        <v>930</v>
      </c>
      <c r="C276" s="13">
        <v>2022</v>
      </c>
      <c r="D276" s="13">
        <v>250</v>
      </c>
      <c r="E276" s="13" t="s">
        <v>273</v>
      </c>
      <c r="F276" t="s">
        <v>914</v>
      </c>
      <c r="G276" t="s">
        <v>898</v>
      </c>
      <c r="H276" t="s">
        <v>915</v>
      </c>
      <c r="I276">
        <v>56.585042999999999</v>
      </c>
      <c r="J276">
        <v>-112.169028</v>
      </c>
      <c r="K276" s="13" t="s">
        <v>567</v>
      </c>
      <c r="M276" s="53">
        <v>44752</v>
      </c>
      <c r="N276" s="13" t="s">
        <v>283</v>
      </c>
      <c r="O276" s="13">
        <v>3</v>
      </c>
      <c r="P276" s="13">
        <v>100</v>
      </c>
      <c r="Q276" s="13" t="s">
        <v>16</v>
      </c>
      <c r="R276" s="13" t="s">
        <v>13</v>
      </c>
      <c r="S276" s="13" t="s">
        <v>583</v>
      </c>
      <c r="T276" s="13" t="s">
        <v>593</v>
      </c>
      <c r="U276" s="13" t="s">
        <v>615</v>
      </c>
      <c r="V276" s="13" t="s">
        <v>665</v>
      </c>
      <c r="W276" s="13" t="s">
        <v>686</v>
      </c>
      <c r="X276" s="13">
        <v>129229</v>
      </c>
      <c r="Y276" s="13" t="s">
        <v>320</v>
      </c>
      <c r="AB276" s="13">
        <v>3</v>
      </c>
      <c r="AF276" s="13">
        <f t="shared" si="17"/>
        <v>3</v>
      </c>
      <c r="AG276" s="54">
        <f t="shared" si="20"/>
        <v>33.333333333333336</v>
      </c>
      <c r="AH276" s="57">
        <f t="shared" si="18"/>
        <v>100</v>
      </c>
      <c r="AJ276" s="13" t="s">
        <v>704</v>
      </c>
      <c r="AK276" s="13">
        <v>6</v>
      </c>
      <c r="AL276" s="13" t="s">
        <v>443</v>
      </c>
      <c r="AM276" s="13" t="s">
        <v>710</v>
      </c>
      <c r="AN276" s="13" t="s">
        <v>320</v>
      </c>
    </row>
    <row r="277" spans="1:40" ht="15" customHeight="1" x14ac:dyDescent="0.25">
      <c r="A277" s="13" t="s">
        <v>925</v>
      </c>
      <c r="B277" s="13" t="s">
        <v>930</v>
      </c>
      <c r="C277" s="13">
        <v>2022</v>
      </c>
      <c r="D277" s="13">
        <v>250</v>
      </c>
      <c r="E277" s="13" t="s">
        <v>273</v>
      </c>
      <c r="F277" t="s">
        <v>914</v>
      </c>
      <c r="G277" t="s">
        <v>898</v>
      </c>
      <c r="H277" t="s">
        <v>915</v>
      </c>
      <c r="I277">
        <v>56.585042999999999</v>
      </c>
      <c r="J277">
        <v>-112.169028</v>
      </c>
      <c r="K277" s="13" t="s">
        <v>567</v>
      </c>
      <c r="M277" s="53">
        <v>44752</v>
      </c>
      <c r="N277" s="13" t="s">
        <v>283</v>
      </c>
      <c r="O277" s="13">
        <v>3</v>
      </c>
      <c r="P277" s="13">
        <v>100</v>
      </c>
      <c r="Q277" s="13" t="s">
        <v>16</v>
      </c>
      <c r="R277" s="13" t="s">
        <v>13</v>
      </c>
      <c r="S277" s="13" t="s">
        <v>583</v>
      </c>
      <c r="T277" s="13" t="s">
        <v>593</v>
      </c>
      <c r="U277" s="13" t="s">
        <v>615</v>
      </c>
      <c r="V277" s="13" t="s">
        <v>665</v>
      </c>
      <c r="W277" s="13" t="s">
        <v>686</v>
      </c>
      <c r="X277" s="13">
        <v>129254</v>
      </c>
      <c r="Y277" s="13" t="s">
        <v>326</v>
      </c>
      <c r="AB277" s="13">
        <v>1</v>
      </c>
      <c r="AF277" s="13">
        <f t="shared" si="17"/>
        <v>1</v>
      </c>
      <c r="AG277" s="54">
        <f t="shared" si="20"/>
        <v>33.333333333333336</v>
      </c>
      <c r="AH277" s="57">
        <f t="shared" si="18"/>
        <v>33.333333333333336</v>
      </c>
      <c r="AI277" s="13">
        <v>1</v>
      </c>
      <c r="AJ277" s="13" t="s">
        <v>704</v>
      </c>
      <c r="AK277" s="13">
        <v>10</v>
      </c>
      <c r="AM277" s="13" t="s">
        <v>326</v>
      </c>
    </row>
    <row r="278" spans="1:40" ht="15" customHeight="1" x14ac:dyDescent="0.25">
      <c r="A278" s="13" t="s">
        <v>925</v>
      </c>
      <c r="B278" s="13" t="s">
        <v>930</v>
      </c>
      <c r="C278" s="13">
        <v>2022</v>
      </c>
      <c r="D278" s="13">
        <v>250</v>
      </c>
      <c r="E278" s="13" t="s">
        <v>273</v>
      </c>
      <c r="F278" t="s">
        <v>914</v>
      </c>
      <c r="G278" t="s">
        <v>898</v>
      </c>
      <c r="H278" t="s">
        <v>915</v>
      </c>
      <c r="I278">
        <v>56.585042999999999</v>
      </c>
      <c r="J278">
        <v>-112.169028</v>
      </c>
      <c r="K278" s="13" t="s">
        <v>567</v>
      </c>
      <c r="M278" s="53">
        <v>44752</v>
      </c>
      <c r="N278" s="13" t="s">
        <v>283</v>
      </c>
      <c r="O278" s="13">
        <v>3</v>
      </c>
      <c r="P278" s="13">
        <v>100</v>
      </c>
      <c r="Q278" s="13" t="s">
        <v>16</v>
      </c>
      <c r="R278" s="13" t="s">
        <v>13</v>
      </c>
      <c r="S278" s="13" t="s">
        <v>583</v>
      </c>
      <c r="T278" s="13" t="s">
        <v>593</v>
      </c>
      <c r="U278" s="13" t="s">
        <v>615</v>
      </c>
      <c r="V278" s="13" t="s">
        <v>665</v>
      </c>
      <c r="W278" s="13" t="s">
        <v>686</v>
      </c>
      <c r="X278" s="13">
        <v>129428</v>
      </c>
      <c r="Y278" s="13" t="s">
        <v>315</v>
      </c>
      <c r="AB278" s="13">
        <v>5</v>
      </c>
      <c r="AF278" s="13">
        <f t="shared" si="17"/>
        <v>5</v>
      </c>
      <c r="AG278" s="54">
        <f t="shared" si="20"/>
        <v>33.333333333333336</v>
      </c>
      <c r="AH278" s="57">
        <f t="shared" si="18"/>
        <v>166.66666666666669</v>
      </c>
      <c r="AI278" s="13">
        <v>1</v>
      </c>
      <c r="AJ278" s="13" t="s">
        <v>704</v>
      </c>
      <c r="AK278" s="13">
        <v>8</v>
      </c>
      <c r="AM278" s="13" t="s">
        <v>315</v>
      </c>
    </row>
    <row r="279" spans="1:40" ht="15" customHeight="1" x14ac:dyDescent="0.25">
      <c r="A279" s="13" t="s">
        <v>925</v>
      </c>
      <c r="B279" s="13" t="s">
        <v>930</v>
      </c>
      <c r="C279" s="13">
        <v>2022</v>
      </c>
      <c r="D279" s="13">
        <v>250</v>
      </c>
      <c r="E279" s="13" t="s">
        <v>273</v>
      </c>
      <c r="F279" t="s">
        <v>914</v>
      </c>
      <c r="G279" t="s">
        <v>898</v>
      </c>
      <c r="H279" t="s">
        <v>915</v>
      </c>
      <c r="I279">
        <v>56.585042999999999</v>
      </c>
      <c r="J279">
        <v>-112.169028</v>
      </c>
      <c r="K279" s="13" t="s">
        <v>567</v>
      </c>
      <c r="M279" s="53">
        <v>44752</v>
      </c>
      <c r="N279" s="13" t="s">
        <v>283</v>
      </c>
      <c r="O279" s="13">
        <v>3</v>
      </c>
      <c r="P279" s="13">
        <v>100</v>
      </c>
      <c r="Q279" s="13" t="s">
        <v>16</v>
      </c>
      <c r="R279" s="13" t="s">
        <v>13</v>
      </c>
      <c r="S279" s="13" t="s">
        <v>583</v>
      </c>
      <c r="T279" s="13" t="s">
        <v>593</v>
      </c>
      <c r="U279" s="13" t="s">
        <v>615</v>
      </c>
      <c r="V279" s="13" t="s">
        <v>665</v>
      </c>
      <c r="W279" s="13" t="s">
        <v>686</v>
      </c>
      <c r="X279" s="13">
        <v>129470</v>
      </c>
      <c r="Y279" s="13" t="s">
        <v>364</v>
      </c>
      <c r="AB279" s="13">
        <v>1</v>
      </c>
      <c r="AF279" s="13">
        <f t="shared" si="17"/>
        <v>1</v>
      </c>
      <c r="AG279" s="54">
        <f t="shared" si="20"/>
        <v>33.333333333333336</v>
      </c>
      <c r="AH279" s="57">
        <f t="shared" si="18"/>
        <v>33.333333333333336</v>
      </c>
      <c r="AI279" s="13">
        <v>1</v>
      </c>
      <c r="AJ279" s="13" t="s">
        <v>704</v>
      </c>
      <c r="AK279" s="13">
        <v>10</v>
      </c>
      <c r="AM279" s="13" t="s">
        <v>364</v>
      </c>
    </row>
    <row r="280" spans="1:40" ht="15" customHeight="1" x14ac:dyDescent="0.25">
      <c r="A280" s="13" t="s">
        <v>925</v>
      </c>
      <c r="B280" s="13" t="s">
        <v>930</v>
      </c>
      <c r="C280" s="13">
        <v>2022</v>
      </c>
      <c r="D280" s="13">
        <v>250</v>
      </c>
      <c r="E280" s="13" t="s">
        <v>273</v>
      </c>
      <c r="F280" t="s">
        <v>914</v>
      </c>
      <c r="G280" t="s">
        <v>898</v>
      </c>
      <c r="H280" t="s">
        <v>915</v>
      </c>
      <c r="I280">
        <v>56.585042999999999</v>
      </c>
      <c r="J280">
        <v>-112.169028</v>
      </c>
      <c r="K280" s="13" t="s">
        <v>567</v>
      </c>
      <c r="M280" s="53">
        <v>44752</v>
      </c>
      <c r="N280" s="13" t="s">
        <v>283</v>
      </c>
      <c r="O280" s="13">
        <v>3</v>
      </c>
      <c r="P280" s="13">
        <v>100</v>
      </c>
      <c r="Q280" s="13" t="s">
        <v>16</v>
      </c>
      <c r="R280" s="13" t="s">
        <v>13</v>
      </c>
      <c r="S280" s="13" t="s">
        <v>583</v>
      </c>
      <c r="T280" s="13" t="s">
        <v>593</v>
      </c>
      <c r="U280" s="13" t="s">
        <v>615</v>
      </c>
      <c r="V280" s="13" t="s">
        <v>665</v>
      </c>
      <c r="W280" s="13" t="s">
        <v>686</v>
      </c>
      <c r="X280" s="13">
        <v>129535</v>
      </c>
      <c r="Y280" s="13" t="s">
        <v>313</v>
      </c>
      <c r="AB280" s="13">
        <v>1</v>
      </c>
      <c r="AF280" s="13">
        <f t="shared" si="17"/>
        <v>1</v>
      </c>
      <c r="AG280" s="54">
        <f t="shared" si="20"/>
        <v>33.333333333333336</v>
      </c>
      <c r="AH280" s="57">
        <f t="shared" si="18"/>
        <v>33.333333333333336</v>
      </c>
      <c r="AI280" s="13">
        <v>1</v>
      </c>
      <c r="AJ280" s="13" t="s">
        <v>704</v>
      </c>
      <c r="AK280" s="13">
        <v>6</v>
      </c>
      <c r="AM280" s="13" t="s">
        <v>313</v>
      </c>
    </row>
    <row r="281" spans="1:40" ht="15" customHeight="1" x14ac:dyDescent="0.25">
      <c r="A281" s="13" t="s">
        <v>925</v>
      </c>
      <c r="B281" s="13" t="s">
        <v>930</v>
      </c>
      <c r="C281" s="13">
        <v>2022</v>
      </c>
      <c r="D281" s="13">
        <v>250</v>
      </c>
      <c r="E281" s="13" t="s">
        <v>273</v>
      </c>
      <c r="F281" t="s">
        <v>914</v>
      </c>
      <c r="G281" t="s">
        <v>898</v>
      </c>
      <c r="H281" t="s">
        <v>915</v>
      </c>
      <c r="I281">
        <v>56.585042999999999</v>
      </c>
      <c r="J281">
        <v>-112.169028</v>
      </c>
      <c r="K281" s="13" t="s">
        <v>567</v>
      </c>
      <c r="M281" s="53">
        <v>44752</v>
      </c>
      <c r="N281" s="13" t="s">
        <v>283</v>
      </c>
      <c r="O281" s="13">
        <v>3</v>
      </c>
      <c r="P281" s="13">
        <v>100</v>
      </c>
      <c r="Q281" s="13" t="s">
        <v>16</v>
      </c>
      <c r="R281" s="13" t="s">
        <v>13</v>
      </c>
      <c r="S281" s="13" t="s">
        <v>583</v>
      </c>
      <c r="T281" s="13" t="s">
        <v>593</v>
      </c>
      <c r="U281" s="13" t="s">
        <v>615</v>
      </c>
      <c r="V281" s="13" t="s">
        <v>665</v>
      </c>
      <c r="W281" s="13" t="s">
        <v>686</v>
      </c>
      <c r="X281" s="13">
        <v>129564</v>
      </c>
      <c r="Y281" s="13" t="s">
        <v>318</v>
      </c>
      <c r="AB281" s="13">
        <v>1</v>
      </c>
      <c r="AF281" s="13">
        <f t="shared" si="17"/>
        <v>1</v>
      </c>
      <c r="AG281" s="54">
        <f t="shared" si="20"/>
        <v>33.333333333333336</v>
      </c>
      <c r="AH281" s="57">
        <f t="shared" si="18"/>
        <v>33.333333333333336</v>
      </c>
      <c r="AI281" s="13">
        <v>1</v>
      </c>
      <c r="AJ281" s="13" t="s">
        <v>703</v>
      </c>
      <c r="AK281" s="13">
        <v>10</v>
      </c>
      <c r="AM281" s="13" t="s">
        <v>318</v>
      </c>
    </row>
    <row r="282" spans="1:40" ht="15" customHeight="1" x14ac:dyDescent="0.25">
      <c r="A282" s="13" t="s">
        <v>925</v>
      </c>
      <c r="B282" s="13" t="s">
        <v>930</v>
      </c>
      <c r="C282" s="13">
        <v>2022</v>
      </c>
      <c r="D282" s="13">
        <v>250</v>
      </c>
      <c r="E282" s="13" t="s">
        <v>273</v>
      </c>
      <c r="F282" t="s">
        <v>914</v>
      </c>
      <c r="G282" t="s">
        <v>898</v>
      </c>
      <c r="H282" t="s">
        <v>915</v>
      </c>
      <c r="I282">
        <v>56.585042999999999</v>
      </c>
      <c r="J282">
        <v>-112.169028</v>
      </c>
      <c r="K282" s="13" t="s">
        <v>567</v>
      </c>
      <c r="M282" s="53">
        <v>44752</v>
      </c>
      <c r="N282" s="13" t="s">
        <v>283</v>
      </c>
      <c r="O282" s="13">
        <v>3</v>
      </c>
      <c r="P282" s="13">
        <v>100</v>
      </c>
      <c r="Q282" s="13" t="s">
        <v>16</v>
      </c>
      <c r="R282" s="13" t="s">
        <v>13</v>
      </c>
      <c r="S282" s="13" t="s">
        <v>583</v>
      </c>
      <c r="T282" s="13" t="s">
        <v>593</v>
      </c>
      <c r="U282" s="13" t="s">
        <v>615</v>
      </c>
      <c r="V282" s="13" t="s">
        <v>665</v>
      </c>
      <c r="W282" s="13" t="s">
        <v>695</v>
      </c>
      <c r="X282" s="13">
        <v>129851</v>
      </c>
      <c r="Y282" s="13" t="s">
        <v>383</v>
      </c>
      <c r="AB282" s="13">
        <v>1</v>
      </c>
      <c r="AF282" s="13">
        <f t="shared" si="17"/>
        <v>1</v>
      </c>
      <c r="AG282" s="54">
        <f t="shared" si="20"/>
        <v>33.333333333333336</v>
      </c>
      <c r="AH282" s="57">
        <f t="shared" si="18"/>
        <v>33.333333333333336</v>
      </c>
      <c r="AI282" s="13">
        <v>1</v>
      </c>
      <c r="AJ282" s="13" t="s">
        <v>704</v>
      </c>
      <c r="AK282" s="13">
        <v>5</v>
      </c>
      <c r="AM282" s="13" t="s">
        <v>383</v>
      </c>
    </row>
    <row r="283" spans="1:40" ht="15" customHeight="1" x14ac:dyDescent="0.25">
      <c r="A283" s="13" t="s">
        <v>925</v>
      </c>
      <c r="B283" s="13" t="s">
        <v>930</v>
      </c>
      <c r="C283" s="13">
        <v>2022</v>
      </c>
      <c r="D283" s="13">
        <v>250</v>
      </c>
      <c r="E283" s="13" t="s">
        <v>273</v>
      </c>
      <c r="F283" t="s">
        <v>914</v>
      </c>
      <c r="G283" t="s">
        <v>898</v>
      </c>
      <c r="H283" t="s">
        <v>915</v>
      </c>
      <c r="I283">
        <v>56.585042999999999</v>
      </c>
      <c r="J283">
        <v>-112.169028</v>
      </c>
      <c r="K283" s="13" t="s">
        <v>567</v>
      </c>
      <c r="M283" s="53">
        <v>44752</v>
      </c>
      <c r="N283" s="13" t="s">
        <v>283</v>
      </c>
      <c r="O283" s="13">
        <v>3</v>
      </c>
      <c r="P283" s="13">
        <v>100</v>
      </c>
      <c r="Q283" s="13" t="s">
        <v>16</v>
      </c>
      <c r="R283" s="13" t="s">
        <v>13</v>
      </c>
      <c r="S283" s="13" t="s">
        <v>583</v>
      </c>
      <c r="T283" s="13" t="s">
        <v>593</v>
      </c>
      <c r="U283" s="13" t="s">
        <v>615</v>
      </c>
      <c r="V283" s="13" t="s">
        <v>665</v>
      </c>
      <c r="W283" s="13" t="s">
        <v>687</v>
      </c>
      <c r="X283" s="13" t="s">
        <v>702</v>
      </c>
      <c r="Y283" s="13" t="s">
        <v>311</v>
      </c>
      <c r="AB283" s="13">
        <v>14</v>
      </c>
      <c r="AF283" s="13">
        <f t="shared" si="17"/>
        <v>14</v>
      </c>
      <c r="AG283" s="54">
        <f t="shared" si="20"/>
        <v>33.333333333333336</v>
      </c>
      <c r="AH283" s="57">
        <f t="shared" si="18"/>
        <v>466.66666666666669</v>
      </c>
      <c r="AI283" s="13">
        <v>1</v>
      </c>
      <c r="AJ283" s="13" t="s">
        <v>704</v>
      </c>
      <c r="AK283" s="13">
        <v>6</v>
      </c>
      <c r="AM283" s="13" t="s">
        <v>311</v>
      </c>
      <c r="AN283" s="13" t="s">
        <v>714</v>
      </c>
    </row>
    <row r="284" spans="1:40" ht="15" customHeight="1" x14ac:dyDescent="0.25">
      <c r="A284" s="13" t="s">
        <v>925</v>
      </c>
      <c r="B284" s="13" t="s">
        <v>930</v>
      </c>
      <c r="C284" s="13">
        <v>2022</v>
      </c>
      <c r="D284" s="13">
        <v>250</v>
      </c>
      <c r="E284" s="13" t="s">
        <v>273</v>
      </c>
      <c r="F284" t="s">
        <v>914</v>
      </c>
      <c r="G284" t="s">
        <v>898</v>
      </c>
      <c r="H284" t="s">
        <v>915</v>
      </c>
      <c r="I284">
        <v>56.585042999999999</v>
      </c>
      <c r="J284">
        <v>-112.169028</v>
      </c>
      <c r="K284" s="13" t="s">
        <v>567</v>
      </c>
      <c r="M284" s="53">
        <v>44752</v>
      </c>
      <c r="N284" s="13" t="s">
        <v>283</v>
      </c>
      <c r="O284" s="13">
        <v>3</v>
      </c>
      <c r="P284" s="13">
        <v>100</v>
      </c>
      <c r="Q284" s="13" t="s">
        <v>16</v>
      </c>
      <c r="R284" s="13" t="s">
        <v>13</v>
      </c>
      <c r="S284" s="13" t="s">
        <v>583</v>
      </c>
      <c r="T284" s="13" t="s">
        <v>593</v>
      </c>
      <c r="U284" s="13" t="s">
        <v>615</v>
      </c>
      <c r="V284" s="13" t="s">
        <v>665</v>
      </c>
      <c r="W284" s="13" t="s">
        <v>687</v>
      </c>
      <c r="X284" s="13">
        <v>129935</v>
      </c>
      <c r="Y284" s="13" t="s">
        <v>310</v>
      </c>
      <c r="AB284" s="13">
        <v>12</v>
      </c>
      <c r="AF284" s="13">
        <f t="shared" si="17"/>
        <v>12</v>
      </c>
      <c r="AG284" s="54">
        <f t="shared" si="20"/>
        <v>33.333333333333336</v>
      </c>
      <c r="AH284" s="57">
        <f t="shared" si="18"/>
        <v>400</v>
      </c>
      <c r="AI284" s="13">
        <v>1</v>
      </c>
      <c r="AJ284" s="13" t="s">
        <v>704</v>
      </c>
      <c r="AK284" s="13">
        <v>6</v>
      </c>
      <c r="AM284" s="13" t="s">
        <v>310</v>
      </c>
    </row>
    <row r="285" spans="1:40" ht="15" customHeight="1" x14ac:dyDescent="0.25">
      <c r="A285" s="13" t="s">
        <v>925</v>
      </c>
      <c r="B285" s="13" t="s">
        <v>930</v>
      </c>
      <c r="C285" s="13">
        <v>2022</v>
      </c>
      <c r="D285" s="13">
        <v>250</v>
      </c>
      <c r="E285" s="13" t="s">
        <v>273</v>
      </c>
      <c r="F285" t="s">
        <v>914</v>
      </c>
      <c r="G285" t="s">
        <v>898</v>
      </c>
      <c r="H285" t="s">
        <v>915</v>
      </c>
      <c r="I285">
        <v>56.585042999999999</v>
      </c>
      <c r="J285">
        <v>-112.169028</v>
      </c>
      <c r="K285" s="13" t="s">
        <v>567</v>
      </c>
      <c r="M285" s="53">
        <v>44752</v>
      </c>
      <c r="N285" s="13" t="s">
        <v>283</v>
      </c>
      <c r="O285" s="13">
        <v>3</v>
      </c>
      <c r="P285" s="13">
        <v>100</v>
      </c>
      <c r="Q285" s="13" t="s">
        <v>16</v>
      </c>
      <c r="R285" s="13" t="s">
        <v>13</v>
      </c>
      <c r="S285" s="13" t="s">
        <v>583</v>
      </c>
      <c r="T285" s="13" t="s">
        <v>593</v>
      </c>
      <c r="U285" s="13" t="s">
        <v>615</v>
      </c>
      <c r="V285" s="13" t="s">
        <v>661</v>
      </c>
      <c r="X285" s="13">
        <v>128563</v>
      </c>
      <c r="Y285" s="13" t="s">
        <v>323</v>
      </c>
      <c r="AB285" s="13">
        <v>2</v>
      </c>
      <c r="AF285" s="13">
        <f t="shared" si="17"/>
        <v>2</v>
      </c>
      <c r="AG285" s="54">
        <f t="shared" si="20"/>
        <v>33.333333333333336</v>
      </c>
      <c r="AH285" s="57">
        <f t="shared" si="18"/>
        <v>66.666666666666671</v>
      </c>
      <c r="AI285" s="13">
        <v>1</v>
      </c>
      <c r="AJ285" s="13" t="s">
        <v>704</v>
      </c>
      <c r="AK285" s="13">
        <v>7</v>
      </c>
      <c r="AM285" s="13" t="s">
        <v>323</v>
      </c>
    </row>
    <row r="286" spans="1:40" ht="15" customHeight="1" x14ac:dyDescent="0.25">
      <c r="A286" s="13" t="s">
        <v>925</v>
      </c>
      <c r="B286" s="13" t="s">
        <v>930</v>
      </c>
      <c r="C286" s="13">
        <v>2022</v>
      </c>
      <c r="D286" s="13">
        <v>250</v>
      </c>
      <c r="E286" s="13" t="s">
        <v>273</v>
      </c>
      <c r="F286" t="s">
        <v>914</v>
      </c>
      <c r="G286" t="s">
        <v>898</v>
      </c>
      <c r="H286" t="s">
        <v>915</v>
      </c>
      <c r="I286">
        <v>56.585042999999999</v>
      </c>
      <c r="J286">
        <v>-112.169028</v>
      </c>
      <c r="K286" s="13" t="s">
        <v>567</v>
      </c>
      <c r="M286" s="53">
        <v>44752</v>
      </c>
      <c r="N286" s="13" t="s">
        <v>283</v>
      </c>
      <c r="O286" s="13">
        <v>3</v>
      </c>
      <c r="P286" s="13">
        <v>100</v>
      </c>
      <c r="Q286" s="13" t="s">
        <v>16</v>
      </c>
      <c r="R286" s="13" t="s">
        <v>13</v>
      </c>
      <c r="S286" s="13" t="s">
        <v>583</v>
      </c>
      <c r="T286" s="13" t="s">
        <v>593</v>
      </c>
      <c r="U286" s="13" t="s">
        <v>615</v>
      </c>
      <c r="V286" s="13" t="s">
        <v>661</v>
      </c>
      <c r="X286" s="13" t="s">
        <v>702</v>
      </c>
      <c r="Y286" s="13" t="s">
        <v>319</v>
      </c>
      <c r="AB286" s="13">
        <v>10</v>
      </c>
      <c r="AF286" s="13">
        <f t="shared" si="17"/>
        <v>10</v>
      </c>
      <c r="AG286" s="54">
        <f t="shared" si="20"/>
        <v>33.333333333333336</v>
      </c>
      <c r="AH286" s="57">
        <f t="shared" si="18"/>
        <v>333.33333333333337</v>
      </c>
      <c r="AI286" s="13">
        <v>1</v>
      </c>
      <c r="AJ286" s="13" t="s">
        <v>704</v>
      </c>
      <c r="AK286" s="13">
        <v>6</v>
      </c>
      <c r="AM286" s="13" t="s">
        <v>319</v>
      </c>
      <c r="AN286" s="13" t="s">
        <v>714</v>
      </c>
    </row>
    <row r="287" spans="1:40" ht="15" customHeight="1" x14ac:dyDescent="0.25">
      <c r="A287" s="13" t="s">
        <v>925</v>
      </c>
      <c r="B287" s="13" t="s">
        <v>930</v>
      </c>
      <c r="C287" s="13">
        <v>2022</v>
      </c>
      <c r="D287" s="13">
        <v>250</v>
      </c>
      <c r="E287" s="13" t="s">
        <v>273</v>
      </c>
      <c r="F287" t="s">
        <v>914</v>
      </c>
      <c r="G287" t="s">
        <v>898</v>
      </c>
      <c r="H287" t="s">
        <v>915</v>
      </c>
      <c r="I287">
        <v>56.585042999999999</v>
      </c>
      <c r="J287">
        <v>-112.169028</v>
      </c>
      <c r="K287" s="13" t="s">
        <v>567</v>
      </c>
      <c r="M287" s="53">
        <v>44752</v>
      </c>
      <c r="N287" s="13" t="s">
        <v>283</v>
      </c>
      <c r="O287" s="13">
        <v>3</v>
      </c>
      <c r="P287" s="13">
        <v>100</v>
      </c>
      <c r="Q287" s="13" t="s">
        <v>16</v>
      </c>
      <c r="R287" s="13" t="s">
        <v>13</v>
      </c>
      <c r="S287" s="13" t="s">
        <v>583</v>
      </c>
      <c r="T287" s="13" t="s">
        <v>593</v>
      </c>
      <c r="U287" s="13" t="s">
        <v>615</v>
      </c>
      <c r="V287" s="13" t="s">
        <v>661</v>
      </c>
      <c r="X287" s="13">
        <v>128750</v>
      </c>
      <c r="Y287" s="13" t="s">
        <v>387</v>
      </c>
      <c r="AB287" s="13">
        <v>6</v>
      </c>
      <c r="AF287" s="13">
        <f t="shared" si="17"/>
        <v>6</v>
      </c>
      <c r="AG287" s="54">
        <f t="shared" si="20"/>
        <v>33.333333333333336</v>
      </c>
      <c r="AH287" s="57">
        <f t="shared" si="18"/>
        <v>200</v>
      </c>
      <c r="AI287" s="13">
        <v>1</v>
      </c>
      <c r="AJ287" s="13" t="s">
        <v>704</v>
      </c>
      <c r="AK287" s="13">
        <v>8</v>
      </c>
      <c r="AM287" s="13" t="s">
        <v>387</v>
      </c>
    </row>
    <row r="288" spans="1:40" ht="15" customHeight="1" x14ac:dyDescent="0.25">
      <c r="A288" s="13" t="s">
        <v>925</v>
      </c>
      <c r="B288" s="13" t="s">
        <v>930</v>
      </c>
      <c r="C288" s="13">
        <v>2022</v>
      </c>
      <c r="D288" s="13">
        <v>250</v>
      </c>
      <c r="E288" s="13" t="s">
        <v>273</v>
      </c>
      <c r="F288" t="s">
        <v>914</v>
      </c>
      <c r="G288" t="s">
        <v>898</v>
      </c>
      <c r="H288" t="s">
        <v>915</v>
      </c>
      <c r="I288">
        <v>56.585042999999999</v>
      </c>
      <c r="J288">
        <v>-112.169028</v>
      </c>
      <c r="K288" s="13" t="s">
        <v>567</v>
      </c>
      <c r="M288" s="53">
        <v>44752</v>
      </c>
      <c r="N288" s="13" t="s">
        <v>283</v>
      </c>
      <c r="O288" s="13">
        <v>3</v>
      </c>
      <c r="P288" s="13">
        <v>100</v>
      </c>
      <c r="Q288" s="13" t="s">
        <v>16</v>
      </c>
      <c r="R288" s="13" t="s">
        <v>13</v>
      </c>
      <c r="S288" s="13" t="s">
        <v>583</v>
      </c>
      <c r="T288" s="13" t="s">
        <v>593</v>
      </c>
      <c r="U288" s="13" t="s">
        <v>615</v>
      </c>
      <c r="V288" s="13" t="s">
        <v>661</v>
      </c>
      <c r="X288" s="13">
        <v>128457</v>
      </c>
      <c r="Y288" s="13" t="s">
        <v>321</v>
      </c>
      <c r="AB288" s="13">
        <v>19</v>
      </c>
      <c r="AF288" s="13">
        <f t="shared" si="17"/>
        <v>19</v>
      </c>
      <c r="AG288" s="54">
        <f t="shared" si="20"/>
        <v>33.333333333333336</v>
      </c>
      <c r="AH288" s="57">
        <f t="shared" si="18"/>
        <v>633.33333333333337</v>
      </c>
      <c r="AJ288" s="13" t="s">
        <v>704</v>
      </c>
      <c r="AK288" s="13">
        <v>6</v>
      </c>
      <c r="AL288" s="13" t="s">
        <v>802</v>
      </c>
      <c r="AM288" s="13" t="s">
        <v>321</v>
      </c>
    </row>
    <row r="289" spans="1:40" ht="15" customHeight="1" x14ac:dyDescent="0.25">
      <c r="A289" s="13" t="s">
        <v>925</v>
      </c>
      <c r="B289" s="13" t="s">
        <v>930</v>
      </c>
      <c r="C289" s="13">
        <v>2022</v>
      </c>
      <c r="D289" s="13">
        <v>250</v>
      </c>
      <c r="E289" s="13" t="s">
        <v>273</v>
      </c>
      <c r="F289" t="s">
        <v>914</v>
      </c>
      <c r="G289" t="s">
        <v>898</v>
      </c>
      <c r="H289" t="s">
        <v>915</v>
      </c>
      <c r="I289">
        <v>56.585042999999999</v>
      </c>
      <c r="J289">
        <v>-112.169028</v>
      </c>
      <c r="K289" s="13" t="s">
        <v>567</v>
      </c>
      <c r="M289" s="53">
        <v>44752</v>
      </c>
      <c r="N289" s="13" t="s">
        <v>283</v>
      </c>
      <c r="O289" s="13">
        <v>3</v>
      </c>
      <c r="P289" s="13">
        <v>100</v>
      </c>
      <c r="Q289" s="13" t="s">
        <v>16</v>
      </c>
      <c r="R289" s="13" t="s">
        <v>13</v>
      </c>
      <c r="S289" s="13" t="s">
        <v>583</v>
      </c>
      <c r="T289" s="13" t="s">
        <v>593</v>
      </c>
      <c r="U289" s="13" t="s">
        <v>615</v>
      </c>
      <c r="V289" s="13" t="s">
        <v>661</v>
      </c>
      <c r="X289" s="13">
        <v>129018</v>
      </c>
      <c r="Y289" s="13" t="s">
        <v>317</v>
      </c>
      <c r="AB289" s="13">
        <v>5</v>
      </c>
      <c r="AF289" s="13">
        <f t="shared" si="17"/>
        <v>5</v>
      </c>
      <c r="AG289" s="54">
        <f t="shared" si="20"/>
        <v>33.333333333333336</v>
      </c>
      <c r="AH289" s="57">
        <f t="shared" si="18"/>
        <v>166.66666666666669</v>
      </c>
      <c r="AI289" s="13">
        <v>1</v>
      </c>
      <c r="AJ289" s="13" t="s">
        <v>704</v>
      </c>
      <c r="AK289" s="13">
        <v>8</v>
      </c>
      <c r="AM289" s="13" t="s">
        <v>317</v>
      </c>
    </row>
    <row r="290" spans="1:40" ht="15" customHeight="1" x14ac:dyDescent="0.25">
      <c r="A290" s="13" t="s">
        <v>925</v>
      </c>
      <c r="B290" s="13" t="s">
        <v>930</v>
      </c>
      <c r="C290" s="13">
        <v>2022</v>
      </c>
      <c r="D290" s="13">
        <v>250</v>
      </c>
      <c r="E290" s="13" t="s">
        <v>273</v>
      </c>
      <c r="F290" t="s">
        <v>914</v>
      </c>
      <c r="G290" t="s">
        <v>898</v>
      </c>
      <c r="H290" t="s">
        <v>915</v>
      </c>
      <c r="I290">
        <v>56.585042999999999</v>
      </c>
      <c r="J290">
        <v>-112.169028</v>
      </c>
      <c r="K290" s="13" t="s">
        <v>567</v>
      </c>
      <c r="M290" s="53">
        <v>44752</v>
      </c>
      <c r="N290" s="13" t="s">
        <v>283</v>
      </c>
      <c r="O290" s="13">
        <v>3</v>
      </c>
      <c r="P290" s="13">
        <v>100</v>
      </c>
      <c r="Q290" s="13" t="s">
        <v>16</v>
      </c>
      <c r="R290" s="13" t="s">
        <v>13</v>
      </c>
      <c r="S290" s="13" t="s">
        <v>583</v>
      </c>
      <c r="T290" s="13" t="s">
        <v>593</v>
      </c>
      <c r="U290" s="13" t="s">
        <v>615</v>
      </c>
      <c r="V290" s="13" t="s">
        <v>660</v>
      </c>
      <c r="W290" s="13" t="s">
        <v>684</v>
      </c>
      <c r="X290" s="13">
        <v>128079</v>
      </c>
      <c r="Y290" s="13" t="s">
        <v>309</v>
      </c>
      <c r="AB290" s="13">
        <v>4</v>
      </c>
      <c r="AF290" s="13">
        <f t="shared" si="17"/>
        <v>4</v>
      </c>
      <c r="AG290" s="54">
        <f t="shared" si="20"/>
        <v>33.333333333333336</v>
      </c>
      <c r="AH290" s="57">
        <f t="shared" si="18"/>
        <v>133.33333333333334</v>
      </c>
      <c r="AI290" s="13">
        <v>1</v>
      </c>
      <c r="AJ290" s="13" t="s">
        <v>703</v>
      </c>
      <c r="AK290" s="13">
        <v>8</v>
      </c>
      <c r="AM290" s="13" t="s">
        <v>309</v>
      </c>
    </row>
    <row r="291" spans="1:40" ht="15" customHeight="1" x14ac:dyDescent="0.25">
      <c r="A291" s="13" t="s">
        <v>925</v>
      </c>
      <c r="B291" s="13" t="s">
        <v>930</v>
      </c>
      <c r="C291" s="13">
        <v>2022</v>
      </c>
      <c r="D291" s="13">
        <v>250</v>
      </c>
      <c r="E291" s="13" t="s">
        <v>273</v>
      </c>
      <c r="F291" t="s">
        <v>914</v>
      </c>
      <c r="G291" t="s">
        <v>898</v>
      </c>
      <c r="H291" t="s">
        <v>915</v>
      </c>
      <c r="I291">
        <v>56.585042999999999</v>
      </c>
      <c r="J291">
        <v>-112.169028</v>
      </c>
      <c r="K291" s="13" t="s">
        <v>567</v>
      </c>
      <c r="M291" s="53">
        <v>44752</v>
      </c>
      <c r="N291" s="13" t="s">
        <v>283</v>
      </c>
      <c r="O291" s="13">
        <v>3</v>
      </c>
      <c r="P291" s="13">
        <v>100</v>
      </c>
      <c r="Q291" s="13" t="s">
        <v>16</v>
      </c>
      <c r="R291" s="13" t="s">
        <v>13</v>
      </c>
      <c r="S291" s="13" t="s">
        <v>583</v>
      </c>
      <c r="T291" s="13" t="s">
        <v>593</v>
      </c>
      <c r="U291" s="13" t="s">
        <v>615</v>
      </c>
      <c r="V291" s="13" t="s">
        <v>660</v>
      </c>
      <c r="W291" s="13" t="s">
        <v>684</v>
      </c>
      <c r="X291" s="13">
        <v>128161</v>
      </c>
      <c r="Y291" s="13" t="s">
        <v>386</v>
      </c>
      <c r="AB291" s="13">
        <v>1</v>
      </c>
      <c r="AF291" s="13">
        <f t="shared" si="17"/>
        <v>1</v>
      </c>
      <c r="AG291" s="54">
        <f t="shared" si="20"/>
        <v>33.333333333333336</v>
      </c>
      <c r="AH291" s="57">
        <f t="shared" si="18"/>
        <v>33.333333333333336</v>
      </c>
      <c r="AI291" s="13">
        <v>1</v>
      </c>
      <c r="AJ291" s="13" t="s">
        <v>703</v>
      </c>
      <c r="AK291" s="13">
        <v>5</v>
      </c>
      <c r="AM291" s="13" t="s">
        <v>386</v>
      </c>
    </row>
    <row r="292" spans="1:40" ht="15" customHeight="1" x14ac:dyDescent="0.25">
      <c r="A292" s="13" t="s">
        <v>925</v>
      </c>
      <c r="B292" s="13" t="s">
        <v>930</v>
      </c>
      <c r="C292" s="13">
        <v>2022</v>
      </c>
      <c r="D292" s="13">
        <v>250</v>
      </c>
      <c r="E292" s="13" t="s">
        <v>273</v>
      </c>
      <c r="F292" t="s">
        <v>914</v>
      </c>
      <c r="G292" t="s">
        <v>898</v>
      </c>
      <c r="H292" t="s">
        <v>915</v>
      </c>
      <c r="I292">
        <v>56.585042999999999</v>
      </c>
      <c r="J292">
        <v>-112.169028</v>
      </c>
      <c r="K292" s="13" t="s">
        <v>567</v>
      </c>
      <c r="M292" s="53">
        <v>44752</v>
      </c>
      <c r="N292" s="13" t="s">
        <v>283</v>
      </c>
      <c r="O292" s="13">
        <v>3</v>
      </c>
      <c r="P292" s="13">
        <v>100</v>
      </c>
      <c r="Q292" s="13" t="s">
        <v>16</v>
      </c>
      <c r="R292" s="13" t="s">
        <v>13</v>
      </c>
      <c r="S292" s="13" t="s">
        <v>583</v>
      </c>
      <c r="T292" s="13" t="s">
        <v>593</v>
      </c>
      <c r="U292" s="13" t="s">
        <v>615</v>
      </c>
      <c r="V292" s="13" t="s">
        <v>660</v>
      </c>
      <c r="W292" s="13" t="s">
        <v>684</v>
      </c>
      <c r="X292" s="13">
        <v>128173</v>
      </c>
      <c r="Y292" s="13" t="s">
        <v>363</v>
      </c>
      <c r="AB292" s="13">
        <v>1</v>
      </c>
      <c r="AF292" s="13">
        <f t="shared" si="17"/>
        <v>1</v>
      </c>
      <c r="AG292" s="54">
        <f t="shared" si="20"/>
        <v>33.333333333333336</v>
      </c>
      <c r="AH292" s="57">
        <f t="shared" si="18"/>
        <v>33.333333333333336</v>
      </c>
      <c r="AI292" s="13">
        <v>1</v>
      </c>
      <c r="AJ292" s="13" t="s">
        <v>703</v>
      </c>
      <c r="AK292" s="13">
        <v>7</v>
      </c>
      <c r="AM292" s="13" t="s">
        <v>363</v>
      </c>
    </row>
    <row r="293" spans="1:40" ht="15" customHeight="1" x14ac:dyDescent="0.25">
      <c r="A293" s="13" t="s">
        <v>925</v>
      </c>
      <c r="B293" s="13" t="s">
        <v>930</v>
      </c>
      <c r="C293" s="13">
        <v>2022</v>
      </c>
      <c r="D293" s="13">
        <v>250</v>
      </c>
      <c r="E293" s="13" t="s">
        <v>273</v>
      </c>
      <c r="F293" t="s">
        <v>914</v>
      </c>
      <c r="G293" t="s">
        <v>898</v>
      </c>
      <c r="H293" t="s">
        <v>915</v>
      </c>
      <c r="I293">
        <v>56.585042999999999</v>
      </c>
      <c r="J293">
        <v>-112.169028</v>
      </c>
      <c r="K293" s="13" t="s">
        <v>567</v>
      </c>
      <c r="M293" s="53">
        <v>44752</v>
      </c>
      <c r="N293" s="13" t="s">
        <v>283</v>
      </c>
      <c r="O293" s="13">
        <v>3</v>
      </c>
      <c r="P293" s="13">
        <v>100</v>
      </c>
      <c r="Q293" s="13" t="s">
        <v>16</v>
      </c>
      <c r="R293" s="13" t="s">
        <v>13</v>
      </c>
      <c r="S293" s="13" t="s">
        <v>583</v>
      </c>
      <c r="T293" s="13" t="s">
        <v>593</v>
      </c>
      <c r="U293" s="13" t="s">
        <v>615</v>
      </c>
      <c r="V293" s="13" t="s">
        <v>660</v>
      </c>
      <c r="W293" s="13" t="s">
        <v>685</v>
      </c>
      <c r="X293" s="13">
        <v>128277</v>
      </c>
      <c r="Y293" s="13" t="s">
        <v>308</v>
      </c>
      <c r="AB293" s="13">
        <v>1</v>
      </c>
      <c r="AF293" s="13">
        <f t="shared" si="17"/>
        <v>1</v>
      </c>
      <c r="AG293" s="54">
        <f t="shared" si="20"/>
        <v>33.333333333333336</v>
      </c>
      <c r="AH293" s="57">
        <f t="shared" si="18"/>
        <v>33.333333333333336</v>
      </c>
      <c r="AI293" s="13">
        <v>1</v>
      </c>
      <c r="AJ293" s="13" t="s">
        <v>703</v>
      </c>
      <c r="AK293" s="13">
        <v>9</v>
      </c>
      <c r="AM293" s="13" t="s">
        <v>308</v>
      </c>
    </row>
    <row r="294" spans="1:40" ht="15" customHeight="1" x14ac:dyDescent="0.25">
      <c r="A294" s="13" t="s">
        <v>925</v>
      </c>
      <c r="B294" s="13" t="s">
        <v>930</v>
      </c>
      <c r="C294" s="13">
        <v>2022</v>
      </c>
      <c r="D294" s="13">
        <v>250</v>
      </c>
      <c r="E294" s="13" t="s">
        <v>273</v>
      </c>
      <c r="F294" t="s">
        <v>914</v>
      </c>
      <c r="G294" t="s">
        <v>898</v>
      </c>
      <c r="H294" t="s">
        <v>915</v>
      </c>
      <c r="I294">
        <v>56.585042999999999</v>
      </c>
      <c r="J294">
        <v>-112.169028</v>
      </c>
      <c r="K294" s="13" t="s">
        <v>567</v>
      </c>
      <c r="M294" s="53">
        <v>44752</v>
      </c>
      <c r="N294" s="13" t="s">
        <v>283</v>
      </c>
      <c r="O294" s="13">
        <v>3</v>
      </c>
      <c r="P294" s="13">
        <v>100</v>
      </c>
      <c r="Q294" s="13" t="s">
        <v>16</v>
      </c>
      <c r="R294" s="13" t="s">
        <v>13</v>
      </c>
      <c r="S294" s="13" t="s">
        <v>583</v>
      </c>
      <c r="T294" s="13" t="s">
        <v>593</v>
      </c>
      <c r="U294" s="13" t="s">
        <v>615</v>
      </c>
      <c r="X294" s="13">
        <v>127917</v>
      </c>
      <c r="Y294" s="13" t="s">
        <v>322</v>
      </c>
      <c r="AB294" s="13">
        <v>23</v>
      </c>
      <c r="AD294" s="13">
        <v>1</v>
      </c>
      <c r="AF294" s="13">
        <f t="shared" si="17"/>
        <v>24</v>
      </c>
      <c r="AG294" s="54">
        <f t="shared" si="20"/>
        <v>33.333333333333336</v>
      </c>
      <c r="AH294" s="57">
        <f t="shared" si="18"/>
        <v>800</v>
      </c>
      <c r="AJ294" s="13" t="s">
        <v>704</v>
      </c>
      <c r="AK294" s="13">
        <v>8</v>
      </c>
      <c r="AL294" s="13" t="s">
        <v>795</v>
      </c>
      <c r="AM294" s="13" t="s">
        <v>322</v>
      </c>
    </row>
    <row r="295" spans="1:40" ht="15" customHeight="1" x14ac:dyDescent="0.25">
      <c r="A295" s="13" t="s">
        <v>925</v>
      </c>
      <c r="B295" s="13" t="s">
        <v>930</v>
      </c>
      <c r="C295" s="13">
        <v>2022</v>
      </c>
      <c r="D295" s="13">
        <v>250</v>
      </c>
      <c r="E295" s="13" t="s">
        <v>273</v>
      </c>
      <c r="F295" t="s">
        <v>914</v>
      </c>
      <c r="G295" t="s">
        <v>898</v>
      </c>
      <c r="H295" t="s">
        <v>915</v>
      </c>
      <c r="I295">
        <v>56.585042999999999</v>
      </c>
      <c r="J295">
        <v>-112.169028</v>
      </c>
      <c r="K295" s="13" t="s">
        <v>567</v>
      </c>
      <c r="M295" s="53">
        <v>44752</v>
      </c>
      <c r="N295" s="13" t="s">
        <v>283</v>
      </c>
      <c r="O295" s="13">
        <v>3</v>
      </c>
      <c r="P295" s="13">
        <v>100</v>
      </c>
      <c r="Q295" s="13" t="s">
        <v>16</v>
      </c>
      <c r="R295" s="13" t="s">
        <v>13</v>
      </c>
      <c r="S295" s="13" t="s">
        <v>583</v>
      </c>
      <c r="T295" s="13" t="s">
        <v>593</v>
      </c>
      <c r="X295" s="13">
        <v>118831</v>
      </c>
      <c r="Y295" s="13" t="s">
        <v>341</v>
      </c>
      <c r="AD295" s="13">
        <v>2</v>
      </c>
      <c r="AF295" s="13">
        <f t="shared" si="17"/>
        <v>2</v>
      </c>
      <c r="AG295" s="54">
        <f t="shared" si="20"/>
        <v>33.333333333333336</v>
      </c>
      <c r="AH295" s="57">
        <f t="shared" si="18"/>
        <v>66.666666666666671</v>
      </c>
      <c r="AJ295" s="13" t="s">
        <v>708</v>
      </c>
      <c r="AK295" s="13">
        <v>1</v>
      </c>
      <c r="AM295" s="13" t="s">
        <v>341</v>
      </c>
    </row>
    <row r="296" spans="1:40" ht="15" customHeight="1" x14ac:dyDescent="0.25">
      <c r="A296" s="13" t="s">
        <v>925</v>
      </c>
      <c r="B296" s="13" t="s">
        <v>930</v>
      </c>
      <c r="C296" s="13">
        <v>2022</v>
      </c>
      <c r="D296" s="13">
        <v>250</v>
      </c>
      <c r="E296" s="13" t="s">
        <v>273</v>
      </c>
      <c r="F296" t="s">
        <v>914</v>
      </c>
      <c r="G296" t="s">
        <v>898</v>
      </c>
      <c r="H296" t="s">
        <v>915</v>
      </c>
      <c r="I296">
        <v>56.585042999999999</v>
      </c>
      <c r="J296">
        <v>-112.169028</v>
      </c>
      <c r="K296" s="13" t="s">
        <v>567</v>
      </c>
      <c r="M296" s="53">
        <v>44752</v>
      </c>
      <c r="N296" s="13" t="s">
        <v>283</v>
      </c>
      <c r="O296" s="13">
        <v>3</v>
      </c>
      <c r="P296" s="13">
        <v>100</v>
      </c>
      <c r="Q296" s="13" t="s">
        <v>14</v>
      </c>
      <c r="R296" s="13" t="s">
        <v>13</v>
      </c>
      <c r="S296" s="13" t="s">
        <v>583</v>
      </c>
      <c r="T296" s="13" t="s">
        <v>597</v>
      </c>
      <c r="U296" s="13" t="s">
        <v>622</v>
      </c>
      <c r="X296" s="13">
        <v>100755</v>
      </c>
      <c r="Y296" s="13" t="s">
        <v>393</v>
      </c>
      <c r="AC296" s="13">
        <v>1</v>
      </c>
      <c r="AF296" s="13">
        <f t="shared" si="17"/>
        <v>1</v>
      </c>
      <c r="AG296" s="54">
        <f t="shared" si="20"/>
        <v>33.333333333333336</v>
      </c>
      <c r="AH296" s="57">
        <f t="shared" si="18"/>
        <v>33.333333333333336</v>
      </c>
      <c r="AI296" s="13">
        <v>1</v>
      </c>
      <c r="AJ296" s="13" t="s">
        <v>704</v>
      </c>
      <c r="AK296" s="13">
        <v>4</v>
      </c>
      <c r="AL296" s="13" t="s">
        <v>782</v>
      </c>
      <c r="AM296" s="13" t="s">
        <v>393</v>
      </c>
    </row>
    <row r="297" spans="1:40" ht="15" customHeight="1" x14ac:dyDescent="0.25">
      <c r="A297" s="13" t="s">
        <v>925</v>
      </c>
      <c r="B297" s="13" t="s">
        <v>930</v>
      </c>
      <c r="C297" s="13">
        <v>2022</v>
      </c>
      <c r="D297" s="13">
        <v>250</v>
      </c>
      <c r="E297" s="13" t="s">
        <v>273</v>
      </c>
      <c r="F297" t="s">
        <v>914</v>
      </c>
      <c r="G297" t="s">
        <v>898</v>
      </c>
      <c r="H297" t="s">
        <v>915</v>
      </c>
      <c r="I297">
        <v>56.585042999999999</v>
      </c>
      <c r="J297">
        <v>-112.169028</v>
      </c>
      <c r="K297" s="13" t="s">
        <v>567</v>
      </c>
      <c r="M297" s="53">
        <v>44752</v>
      </c>
      <c r="N297" s="13" t="s">
        <v>283</v>
      </c>
      <c r="O297" s="13">
        <v>3</v>
      </c>
      <c r="P297" s="13">
        <v>100</v>
      </c>
      <c r="Q297" s="13" t="s">
        <v>14</v>
      </c>
      <c r="R297" s="13" t="s">
        <v>13</v>
      </c>
      <c r="S297" s="13" t="s">
        <v>583</v>
      </c>
      <c r="T297" s="13" t="s">
        <v>597</v>
      </c>
      <c r="U297" s="13" t="s">
        <v>638</v>
      </c>
      <c r="X297" s="13">
        <v>101467</v>
      </c>
      <c r="Y297" s="13" t="s">
        <v>344</v>
      </c>
      <c r="AC297" s="13">
        <v>1</v>
      </c>
      <c r="AF297" s="13">
        <f t="shared" si="17"/>
        <v>1</v>
      </c>
      <c r="AG297" s="54">
        <f t="shared" si="20"/>
        <v>33.333333333333336</v>
      </c>
      <c r="AH297" s="57">
        <f t="shared" si="18"/>
        <v>33.333333333333336</v>
      </c>
      <c r="AI297" s="13">
        <v>1</v>
      </c>
      <c r="AJ297" s="13" t="s">
        <v>704</v>
      </c>
      <c r="AK297" s="13">
        <v>7</v>
      </c>
      <c r="AM297" s="13" t="s">
        <v>344</v>
      </c>
    </row>
    <row r="298" spans="1:40" ht="15" customHeight="1" x14ac:dyDescent="0.25">
      <c r="A298" s="13" t="s">
        <v>925</v>
      </c>
      <c r="B298" s="13" t="s">
        <v>930</v>
      </c>
      <c r="C298" s="13">
        <v>2022</v>
      </c>
      <c r="D298" s="13">
        <v>250</v>
      </c>
      <c r="E298" s="13" t="s">
        <v>273</v>
      </c>
      <c r="F298" t="s">
        <v>914</v>
      </c>
      <c r="G298" t="s">
        <v>898</v>
      </c>
      <c r="H298" t="s">
        <v>915</v>
      </c>
      <c r="I298">
        <v>56.585042999999999</v>
      </c>
      <c r="J298">
        <v>-112.169028</v>
      </c>
      <c r="K298" s="13" t="s">
        <v>567</v>
      </c>
      <c r="M298" s="53">
        <v>44752</v>
      </c>
      <c r="N298" s="13" t="s">
        <v>283</v>
      </c>
      <c r="O298" s="13">
        <v>3</v>
      </c>
      <c r="P298" s="13">
        <v>100</v>
      </c>
      <c r="Q298" s="13" t="s">
        <v>14</v>
      </c>
      <c r="R298" s="13" t="s">
        <v>13</v>
      </c>
      <c r="S298" s="13" t="s">
        <v>583</v>
      </c>
      <c r="T298" s="13" t="s">
        <v>597</v>
      </c>
      <c r="U298" s="13" t="s">
        <v>650</v>
      </c>
      <c r="X298" s="13">
        <v>101232</v>
      </c>
      <c r="Y298" s="13" t="s">
        <v>394</v>
      </c>
      <c r="AC298" s="13">
        <v>1</v>
      </c>
      <c r="AF298" s="13">
        <f t="shared" si="17"/>
        <v>1</v>
      </c>
      <c r="AG298" s="54">
        <f t="shared" si="20"/>
        <v>33.333333333333336</v>
      </c>
      <c r="AH298" s="57">
        <f t="shared" si="18"/>
        <v>33.333333333333336</v>
      </c>
      <c r="AI298" s="13">
        <v>1</v>
      </c>
      <c r="AJ298" s="13" t="s">
        <v>704</v>
      </c>
      <c r="AK298" s="13">
        <v>2</v>
      </c>
      <c r="AM298" s="13" t="s">
        <v>394</v>
      </c>
    </row>
    <row r="299" spans="1:40" ht="15" customHeight="1" x14ac:dyDescent="0.25">
      <c r="A299" s="13" t="s">
        <v>925</v>
      </c>
      <c r="B299" s="13" t="s">
        <v>930</v>
      </c>
      <c r="C299" s="13">
        <v>2022</v>
      </c>
      <c r="D299" s="13">
        <v>250</v>
      </c>
      <c r="E299" s="13" t="s">
        <v>273</v>
      </c>
      <c r="F299" t="s">
        <v>914</v>
      </c>
      <c r="G299" t="s">
        <v>898</v>
      </c>
      <c r="H299" t="s">
        <v>915</v>
      </c>
      <c r="I299">
        <v>56.585042999999999</v>
      </c>
      <c r="J299">
        <v>-112.169028</v>
      </c>
      <c r="K299" s="13" t="s">
        <v>567</v>
      </c>
      <c r="M299" s="53">
        <v>44752</v>
      </c>
      <c r="N299" s="13" t="s">
        <v>283</v>
      </c>
      <c r="O299" s="13">
        <v>3</v>
      </c>
      <c r="P299" s="13">
        <v>100</v>
      </c>
      <c r="Q299" s="13" t="s">
        <v>14</v>
      </c>
      <c r="R299" s="13" t="s">
        <v>13</v>
      </c>
      <c r="S299" s="13" t="s">
        <v>583</v>
      </c>
      <c r="T299" s="13" t="s">
        <v>597</v>
      </c>
      <c r="X299" s="13">
        <v>100502</v>
      </c>
      <c r="Y299" s="13" t="s">
        <v>343</v>
      </c>
      <c r="AC299" s="13">
        <v>11</v>
      </c>
      <c r="AF299" s="13">
        <f t="shared" si="17"/>
        <v>11</v>
      </c>
      <c r="AG299" s="54">
        <f t="shared" si="20"/>
        <v>33.333333333333336</v>
      </c>
      <c r="AH299" s="57">
        <f t="shared" si="18"/>
        <v>366.66666666666669</v>
      </c>
      <c r="AJ299" s="13" t="s">
        <v>708</v>
      </c>
      <c r="AK299" s="13">
        <v>1</v>
      </c>
      <c r="AL299" s="13" t="s">
        <v>788</v>
      </c>
      <c r="AM299" s="13" t="s">
        <v>343</v>
      </c>
    </row>
    <row r="300" spans="1:40" ht="15" customHeight="1" x14ac:dyDescent="0.25">
      <c r="A300" s="13" t="s">
        <v>925</v>
      </c>
      <c r="B300" s="13" t="s">
        <v>930</v>
      </c>
      <c r="C300" s="13">
        <v>2022</v>
      </c>
      <c r="D300" s="13">
        <v>250</v>
      </c>
      <c r="E300" s="13" t="s">
        <v>273</v>
      </c>
      <c r="F300" t="s">
        <v>914</v>
      </c>
      <c r="G300" t="s">
        <v>898</v>
      </c>
      <c r="H300" t="s">
        <v>915</v>
      </c>
      <c r="I300">
        <v>56.585042999999999</v>
      </c>
      <c r="J300">
        <v>-112.169028</v>
      </c>
      <c r="K300" s="13" t="s">
        <v>567</v>
      </c>
      <c r="M300" s="53">
        <v>44752</v>
      </c>
      <c r="N300" s="55" t="s">
        <v>287</v>
      </c>
      <c r="O300" s="13">
        <v>100</v>
      </c>
      <c r="P300" s="13">
        <v>100</v>
      </c>
      <c r="Q300" s="13" t="s">
        <v>22</v>
      </c>
      <c r="R300" s="13" t="s">
        <v>13</v>
      </c>
      <c r="S300" s="13" t="s">
        <v>583</v>
      </c>
      <c r="T300" s="13" t="s">
        <v>598</v>
      </c>
      <c r="U300" s="13" t="s">
        <v>651</v>
      </c>
      <c r="X300" s="13">
        <v>103683</v>
      </c>
      <c r="Y300" s="13" t="s">
        <v>436</v>
      </c>
      <c r="AC300" s="13">
        <v>1</v>
      </c>
      <c r="AF300" s="13">
        <f t="shared" si="17"/>
        <v>1</v>
      </c>
      <c r="AG300" s="54">
        <f t="shared" si="20"/>
        <v>1</v>
      </c>
      <c r="AH300" s="57">
        <f t="shared" si="18"/>
        <v>1</v>
      </c>
      <c r="AI300" s="13">
        <v>1</v>
      </c>
      <c r="AJ300" s="13" t="s">
        <v>703</v>
      </c>
      <c r="AK300" s="13">
        <v>8</v>
      </c>
      <c r="AL300" s="13" t="s">
        <v>772</v>
      </c>
      <c r="AM300" s="13" t="s">
        <v>702</v>
      </c>
      <c r="AN300" s="13" t="s">
        <v>737</v>
      </c>
    </row>
    <row r="301" spans="1:40" ht="15" customHeight="1" x14ac:dyDescent="0.25">
      <c r="A301" s="13" t="s">
        <v>925</v>
      </c>
      <c r="B301" s="13" t="s">
        <v>930</v>
      </c>
      <c r="C301" s="13">
        <v>2022</v>
      </c>
      <c r="D301" s="13">
        <v>250</v>
      </c>
      <c r="E301" s="13" t="s">
        <v>273</v>
      </c>
      <c r="F301" t="s">
        <v>914</v>
      </c>
      <c r="G301" t="s">
        <v>898</v>
      </c>
      <c r="H301" t="s">
        <v>915</v>
      </c>
      <c r="I301">
        <v>56.585042999999999</v>
      </c>
      <c r="J301">
        <v>-112.169028</v>
      </c>
      <c r="K301" s="13" t="s">
        <v>567</v>
      </c>
      <c r="M301" s="53">
        <v>44752</v>
      </c>
      <c r="N301" s="13" t="s">
        <v>283</v>
      </c>
      <c r="O301" s="13">
        <v>3</v>
      </c>
      <c r="P301" s="13">
        <v>100</v>
      </c>
      <c r="Q301" s="13" t="s">
        <v>22</v>
      </c>
      <c r="R301" s="13" t="s">
        <v>13</v>
      </c>
      <c r="S301" s="13" t="s">
        <v>583</v>
      </c>
      <c r="T301" s="13" t="s">
        <v>598</v>
      </c>
      <c r="U301" s="13" t="s">
        <v>623</v>
      </c>
      <c r="V301" s="13" t="s">
        <v>668</v>
      </c>
      <c r="W301" s="13" t="s">
        <v>688</v>
      </c>
      <c r="X301" s="13">
        <v>1088832</v>
      </c>
      <c r="Y301" s="13" t="s">
        <v>372</v>
      </c>
      <c r="AC301" s="13">
        <v>1</v>
      </c>
      <c r="AF301" s="13">
        <f t="shared" si="17"/>
        <v>1</v>
      </c>
      <c r="AG301" s="54">
        <f t="shared" si="20"/>
        <v>33.333333333333336</v>
      </c>
      <c r="AH301" s="57">
        <f t="shared" si="18"/>
        <v>33.333333333333336</v>
      </c>
      <c r="AI301" s="13">
        <v>1</v>
      </c>
      <c r="AJ301" s="13" t="s">
        <v>708</v>
      </c>
      <c r="AK301" s="13">
        <v>8</v>
      </c>
      <c r="AM301" s="13" t="s">
        <v>711</v>
      </c>
      <c r="AN301" s="13" t="s">
        <v>372</v>
      </c>
    </row>
    <row r="302" spans="1:40" ht="15" customHeight="1" x14ac:dyDescent="0.25">
      <c r="A302" s="13" t="s">
        <v>925</v>
      </c>
      <c r="B302" s="13" t="s">
        <v>930</v>
      </c>
      <c r="C302" s="13">
        <v>2022</v>
      </c>
      <c r="D302" s="13">
        <v>250</v>
      </c>
      <c r="E302" s="13" t="s">
        <v>273</v>
      </c>
      <c r="F302" t="s">
        <v>914</v>
      </c>
      <c r="G302" t="s">
        <v>898</v>
      </c>
      <c r="H302" t="s">
        <v>915</v>
      </c>
      <c r="I302">
        <v>56.585042999999999</v>
      </c>
      <c r="J302">
        <v>-112.169028</v>
      </c>
      <c r="K302" s="13" t="s">
        <v>567</v>
      </c>
      <c r="M302" s="53">
        <v>44752</v>
      </c>
      <c r="N302" s="13" t="s">
        <v>283</v>
      </c>
      <c r="O302" s="13">
        <v>3</v>
      </c>
      <c r="P302" s="13">
        <v>100</v>
      </c>
      <c r="Q302" s="13" t="s">
        <v>22</v>
      </c>
      <c r="R302" s="13" t="s">
        <v>13</v>
      </c>
      <c r="S302" s="13" t="s">
        <v>583</v>
      </c>
      <c r="T302" s="13" t="s">
        <v>598</v>
      </c>
      <c r="X302" s="13">
        <v>103359</v>
      </c>
      <c r="Y302" s="13" t="s">
        <v>395</v>
      </c>
      <c r="AC302" s="13">
        <v>1</v>
      </c>
      <c r="AF302" s="13">
        <f t="shared" si="17"/>
        <v>1</v>
      </c>
      <c r="AG302" s="54">
        <f t="shared" si="20"/>
        <v>33.333333333333336</v>
      </c>
      <c r="AH302" s="57">
        <f t="shared" si="18"/>
        <v>33.333333333333336</v>
      </c>
      <c r="AJ302" s="13" t="s">
        <v>708</v>
      </c>
      <c r="AK302" s="13">
        <v>8</v>
      </c>
      <c r="AL302" s="13" t="s">
        <v>797</v>
      </c>
      <c r="AM302" s="13" t="s">
        <v>395</v>
      </c>
    </row>
    <row r="303" spans="1:40" ht="15" customHeight="1" x14ac:dyDescent="0.25">
      <c r="A303" s="13" t="s">
        <v>925</v>
      </c>
      <c r="B303" s="13" t="s">
        <v>930</v>
      </c>
      <c r="C303" s="13">
        <v>2022</v>
      </c>
      <c r="D303" s="13">
        <v>250</v>
      </c>
      <c r="E303" s="13" t="s">
        <v>273</v>
      </c>
      <c r="F303" t="s">
        <v>914</v>
      </c>
      <c r="G303" t="s">
        <v>898</v>
      </c>
      <c r="H303" t="s">
        <v>915</v>
      </c>
      <c r="I303">
        <v>56.585042999999999</v>
      </c>
      <c r="J303">
        <v>-112.169028</v>
      </c>
      <c r="K303" s="13" t="s">
        <v>567</v>
      </c>
      <c r="M303" s="53">
        <v>44752</v>
      </c>
      <c r="N303" s="55" t="s">
        <v>287</v>
      </c>
      <c r="O303" s="13">
        <v>100</v>
      </c>
      <c r="P303" s="13">
        <v>100</v>
      </c>
      <c r="Q303" s="13" t="s">
        <v>97</v>
      </c>
      <c r="R303" s="13" t="s">
        <v>13</v>
      </c>
      <c r="S303" s="13" t="s">
        <v>583</v>
      </c>
      <c r="T303" s="13" t="s">
        <v>599</v>
      </c>
      <c r="U303" s="13" t="s">
        <v>646</v>
      </c>
      <c r="X303" s="13">
        <v>185978</v>
      </c>
      <c r="Y303" s="13" t="s">
        <v>437</v>
      </c>
      <c r="AC303" s="13">
        <v>1</v>
      </c>
      <c r="AF303" s="13">
        <f t="shared" si="17"/>
        <v>1</v>
      </c>
      <c r="AG303" s="54">
        <f t="shared" si="20"/>
        <v>1</v>
      </c>
      <c r="AH303" s="57">
        <f t="shared" si="18"/>
        <v>1</v>
      </c>
      <c r="AI303" s="13">
        <v>1</v>
      </c>
      <c r="AJ303" s="13" t="s">
        <v>703</v>
      </c>
      <c r="AK303" s="13">
        <v>5</v>
      </c>
      <c r="AL303" s="13" t="s">
        <v>774</v>
      </c>
      <c r="AM303" s="13" t="s">
        <v>702</v>
      </c>
      <c r="AN303" s="13" t="s">
        <v>737</v>
      </c>
    </row>
    <row r="304" spans="1:40" ht="15" customHeight="1" x14ac:dyDescent="0.25">
      <c r="A304" s="13" t="s">
        <v>925</v>
      </c>
      <c r="B304" s="13" t="s">
        <v>930</v>
      </c>
      <c r="C304" s="13">
        <v>2022</v>
      </c>
      <c r="D304" s="13">
        <v>250</v>
      </c>
      <c r="E304" s="13" t="s">
        <v>273</v>
      </c>
      <c r="F304" t="s">
        <v>914</v>
      </c>
      <c r="G304" t="s">
        <v>898</v>
      </c>
      <c r="H304" t="s">
        <v>915</v>
      </c>
      <c r="I304">
        <v>56.585042999999999</v>
      </c>
      <c r="J304">
        <v>-112.169028</v>
      </c>
      <c r="K304" s="13" t="s">
        <v>567</v>
      </c>
      <c r="M304" s="53">
        <v>44752</v>
      </c>
      <c r="N304" s="13" t="s">
        <v>283</v>
      </c>
      <c r="O304" s="13">
        <v>3</v>
      </c>
      <c r="P304" s="13">
        <v>100</v>
      </c>
      <c r="Q304" s="13" t="s">
        <v>97</v>
      </c>
      <c r="R304" s="13" t="s">
        <v>13</v>
      </c>
      <c r="S304" s="13" t="s">
        <v>583</v>
      </c>
      <c r="T304" s="13" t="s">
        <v>599</v>
      </c>
      <c r="U304" s="13" t="s">
        <v>630</v>
      </c>
      <c r="X304" s="13" t="s">
        <v>702</v>
      </c>
      <c r="Y304" s="13" t="s">
        <v>397</v>
      </c>
      <c r="AC304" s="13">
        <v>1</v>
      </c>
      <c r="AF304" s="13">
        <f t="shared" si="17"/>
        <v>1</v>
      </c>
      <c r="AG304" s="54">
        <f t="shared" si="20"/>
        <v>33.333333333333336</v>
      </c>
      <c r="AH304" s="57">
        <f t="shared" si="18"/>
        <v>33.333333333333336</v>
      </c>
      <c r="AI304" s="13">
        <v>1</v>
      </c>
      <c r="AJ304" s="13" t="s">
        <v>703</v>
      </c>
      <c r="AK304" s="13">
        <v>8</v>
      </c>
      <c r="AM304" s="13" t="s">
        <v>397</v>
      </c>
    </row>
    <row r="305" spans="1:40" ht="15" customHeight="1" x14ac:dyDescent="0.25">
      <c r="A305" s="13" t="s">
        <v>925</v>
      </c>
      <c r="B305" s="13" t="s">
        <v>930</v>
      </c>
      <c r="C305" s="13">
        <v>2022</v>
      </c>
      <c r="D305" s="13">
        <v>250</v>
      </c>
      <c r="E305" s="13" t="s">
        <v>273</v>
      </c>
      <c r="F305" t="s">
        <v>914</v>
      </c>
      <c r="G305" t="s">
        <v>898</v>
      </c>
      <c r="H305" t="s">
        <v>915</v>
      </c>
      <c r="I305">
        <v>56.585042999999999</v>
      </c>
      <c r="J305">
        <v>-112.169028</v>
      </c>
      <c r="K305" s="13" t="s">
        <v>567</v>
      </c>
      <c r="M305" s="53">
        <v>44752</v>
      </c>
      <c r="N305" s="13" t="s">
        <v>283</v>
      </c>
      <c r="O305" s="13">
        <v>3</v>
      </c>
      <c r="P305" s="13">
        <v>100</v>
      </c>
      <c r="Q305" s="13" t="s">
        <v>97</v>
      </c>
      <c r="R305" s="13" t="s">
        <v>13</v>
      </c>
      <c r="S305" s="13" t="s">
        <v>583</v>
      </c>
      <c r="T305" s="13" t="s">
        <v>599</v>
      </c>
      <c r="U305" s="13" t="s">
        <v>630</v>
      </c>
      <c r="X305" s="13">
        <v>102077</v>
      </c>
      <c r="Y305" s="13" t="s">
        <v>352</v>
      </c>
      <c r="AC305" s="13">
        <v>4</v>
      </c>
      <c r="AF305" s="13">
        <f t="shared" si="17"/>
        <v>4</v>
      </c>
      <c r="AG305" s="54">
        <f t="shared" ref="AG305:AG337" si="21">P305/O305</f>
        <v>33.333333333333336</v>
      </c>
      <c r="AH305" s="57">
        <f t="shared" si="18"/>
        <v>133.33333333333334</v>
      </c>
      <c r="AJ305" s="13" t="s">
        <v>703</v>
      </c>
      <c r="AK305" s="13">
        <v>8</v>
      </c>
      <c r="AL305" s="13" t="s">
        <v>788</v>
      </c>
      <c r="AM305" s="13" t="s">
        <v>352</v>
      </c>
    </row>
    <row r="306" spans="1:40" ht="15" customHeight="1" x14ac:dyDescent="0.25">
      <c r="A306" s="13" t="s">
        <v>925</v>
      </c>
      <c r="B306" s="13" t="s">
        <v>930</v>
      </c>
      <c r="C306" s="13">
        <v>2022</v>
      </c>
      <c r="D306" s="13">
        <v>250</v>
      </c>
      <c r="E306" s="13" t="s">
        <v>273</v>
      </c>
      <c r="F306" t="s">
        <v>914</v>
      </c>
      <c r="G306" t="s">
        <v>898</v>
      </c>
      <c r="H306" t="s">
        <v>915</v>
      </c>
      <c r="I306">
        <v>56.585042999999999</v>
      </c>
      <c r="J306">
        <v>-112.169028</v>
      </c>
      <c r="K306" s="13" t="s">
        <v>567</v>
      </c>
      <c r="M306" s="53">
        <v>44752</v>
      </c>
      <c r="N306" s="13" t="s">
        <v>283</v>
      </c>
      <c r="O306" s="13">
        <v>3</v>
      </c>
      <c r="P306" s="13">
        <v>100</v>
      </c>
      <c r="Q306" s="13" t="s">
        <v>97</v>
      </c>
      <c r="R306" s="13" t="s">
        <v>13</v>
      </c>
      <c r="S306" s="13" t="s">
        <v>583</v>
      </c>
      <c r="T306" s="13" t="s">
        <v>599</v>
      </c>
      <c r="U306" s="13" t="s">
        <v>626</v>
      </c>
      <c r="X306" s="13">
        <v>101888</v>
      </c>
      <c r="Y306" s="13" t="s">
        <v>379</v>
      </c>
      <c r="AC306" s="13">
        <v>1</v>
      </c>
      <c r="AF306" s="13">
        <f t="shared" si="17"/>
        <v>1</v>
      </c>
      <c r="AG306" s="54">
        <f t="shared" si="21"/>
        <v>33.333333333333336</v>
      </c>
      <c r="AH306" s="57">
        <f t="shared" si="18"/>
        <v>33.333333333333336</v>
      </c>
      <c r="AI306" s="13">
        <v>1</v>
      </c>
      <c r="AJ306" s="13" t="s">
        <v>703</v>
      </c>
      <c r="AK306" s="13">
        <v>2</v>
      </c>
      <c r="AL306" s="13" t="s">
        <v>798</v>
      </c>
      <c r="AM306" s="13" t="s">
        <v>379</v>
      </c>
    </row>
    <row r="307" spans="1:40" ht="15" customHeight="1" x14ac:dyDescent="0.25">
      <c r="A307" s="13" t="s">
        <v>925</v>
      </c>
      <c r="B307" s="13" t="s">
        <v>930</v>
      </c>
      <c r="C307" s="13">
        <v>2022</v>
      </c>
      <c r="D307" s="13">
        <v>250</v>
      </c>
      <c r="E307" s="13" t="s">
        <v>273</v>
      </c>
      <c r="F307" t="s">
        <v>914</v>
      </c>
      <c r="G307" t="s">
        <v>898</v>
      </c>
      <c r="H307" t="s">
        <v>915</v>
      </c>
      <c r="I307">
        <v>56.585042999999999</v>
      </c>
      <c r="J307">
        <v>-112.169028</v>
      </c>
      <c r="K307" s="13" t="s">
        <v>567</v>
      </c>
      <c r="M307" s="53">
        <v>44752</v>
      </c>
      <c r="N307" s="13" t="s">
        <v>283</v>
      </c>
      <c r="O307" s="13">
        <v>3</v>
      </c>
      <c r="P307" s="13">
        <v>100</v>
      </c>
      <c r="Q307" s="13" t="s">
        <v>97</v>
      </c>
      <c r="R307" s="13" t="s">
        <v>13</v>
      </c>
      <c r="S307" s="13" t="s">
        <v>583</v>
      </c>
      <c r="T307" s="13" t="s">
        <v>599</v>
      </c>
      <c r="U307" s="13" t="s">
        <v>626</v>
      </c>
      <c r="X307" s="13">
        <v>101797</v>
      </c>
      <c r="Y307" s="13" t="s">
        <v>349</v>
      </c>
      <c r="AC307" s="13">
        <v>1</v>
      </c>
      <c r="AF307" s="13">
        <f t="shared" si="17"/>
        <v>1</v>
      </c>
      <c r="AG307" s="54">
        <f t="shared" si="21"/>
        <v>33.333333333333336</v>
      </c>
      <c r="AH307" s="57">
        <f t="shared" si="18"/>
        <v>33.333333333333336</v>
      </c>
      <c r="AJ307" s="13" t="s">
        <v>703</v>
      </c>
      <c r="AK307" s="13">
        <v>2</v>
      </c>
      <c r="AM307" s="13" t="s">
        <v>349</v>
      </c>
    </row>
    <row r="308" spans="1:40" ht="15" customHeight="1" x14ac:dyDescent="0.25">
      <c r="A308" s="13" t="s">
        <v>925</v>
      </c>
      <c r="B308" s="13" t="s">
        <v>930</v>
      </c>
      <c r="C308" s="13">
        <v>2022</v>
      </c>
      <c r="D308" s="13">
        <v>250</v>
      </c>
      <c r="E308" s="13" t="s">
        <v>273</v>
      </c>
      <c r="F308" t="s">
        <v>914</v>
      </c>
      <c r="G308" t="s">
        <v>898</v>
      </c>
      <c r="H308" t="s">
        <v>915</v>
      </c>
      <c r="I308">
        <v>56.585042999999999</v>
      </c>
      <c r="J308">
        <v>-112.169028</v>
      </c>
      <c r="K308" s="13" t="s">
        <v>567</v>
      </c>
      <c r="M308" s="53">
        <v>44752</v>
      </c>
      <c r="N308" s="13" t="s">
        <v>283</v>
      </c>
      <c r="O308" s="13">
        <v>3</v>
      </c>
      <c r="P308" s="13">
        <v>100</v>
      </c>
      <c r="Q308" s="13" t="s">
        <v>97</v>
      </c>
      <c r="R308" s="13" t="s">
        <v>13</v>
      </c>
      <c r="S308" s="13" t="s">
        <v>583</v>
      </c>
      <c r="T308" s="13" t="s">
        <v>599</v>
      </c>
      <c r="X308" s="13">
        <v>101594</v>
      </c>
      <c r="Y308" s="13" t="s">
        <v>396</v>
      </c>
      <c r="AC308" s="13">
        <v>1</v>
      </c>
      <c r="AF308" s="13">
        <f t="shared" si="17"/>
        <v>1</v>
      </c>
      <c r="AG308" s="54">
        <f t="shared" si="21"/>
        <v>33.333333333333336</v>
      </c>
      <c r="AH308" s="57">
        <f t="shared" si="18"/>
        <v>33.333333333333336</v>
      </c>
      <c r="AJ308" s="13" t="s">
        <v>703</v>
      </c>
      <c r="AK308" s="13">
        <v>1</v>
      </c>
      <c r="AL308" s="13" t="s">
        <v>788</v>
      </c>
      <c r="AM308" s="13" t="s">
        <v>396</v>
      </c>
    </row>
    <row r="309" spans="1:40" ht="15" customHeight="1" x14ac:dyDescent="0.25">
      <c r="A309" s="13" t="s">
        <v>925</v>
      </c>
      <c r="B309" s="13" t="s">
        <v>930</v>
      </c>
      <c r="C309" s="13">
        <v>2022</v>
      </c>
      <c r="D309" s="13">
        <v>250</v>
      </c>
      <c r="E309" s="13" t="s">
        <v>273</v>
      </c>
      <c r="F309" t="s">
        <v>914</v>
      </c>
      <c r="G309" t="s">
        <v>898</v>
      </c>
      <c r="H309" t="s">
        <v>915</v>
      </c>
      <c r="I309">
        <v>56.585042999999999</v>
      </c>
      <c r="J309">
        <v>-112.169028</v>
      </c>
      <c r="K309" s="13" t="s">
        <v>567</v>
      </c>
      <c r="M309" s="53">
        <v>44752</v>
      </c>
      <c r="N309" s="13" t="s">
        <v>283</v>
      </c>
      <c r="O309" s="13">
        <v>3</v>
      </c>
      <c r="P309" s="13">
        <v>100</v>
      </c>
      <c r="Q309" s="13" t="s">
        <v>97</v>
      </c>
      <c r="R309" s="13" t="s">
        <v>13</v>
      </c>
      <c r="S309" s="13" t="s">
        <v>583</v>
      </c>
      <c r="T309" s="13" t="s">
        <v>599</v>
      </c>
      <c r="X309" s="13">
        <v>102042</v>
      </c>
      <c r="Y309" s="13" t="s">
        <v>348</v>
      </c>
      <c r="AC309" s="13">
        <v>3</v>
      </c>
      <c r="AF309" s="13">
        <f t="shared" si="17"/>
        <v>3</v>
      </c>
      <c r="AG309" s="54">
        <f t="shared" si="21"/>
        <v>33.333333333333336</v>
      </c>
      <c r="AH309" s="57">
        <f t="shared" si="18"/>
        <v>100</v>
      </c>
      <c r="AJ309" s="13" t="s">
        <v>703</v>
      </c>
      <c r="AK309" s="13">
        <v>8</v>
      </c>
      <c r="AL309" s="13" t="s">
        <v>788</v>
      </c>
      <c r="AM309" s="13" t="s">
        <v>348</v>
      </c>
    </row>
    <row r="310" spans="1:40" ht="15" customHeight="1" x14ac:dyDescent="0.25">
      <c r="A310" s="13" t="s">
        <v>925</v>
      </c>
      <c r="B310" s="13" t="s">
        <v>930</v>
      </c>
      <c r="C310" s="13">
        <v>2022</v>
      </c>
      <c r="D310" s="13">
        <v>250</v>
      </c>
      <c r="E310" s="13" t="s">
        <v>273</v>
      </c>
      <c r="F310" t="s">
        <v>914</v>
      </c>
      <c r="G310" t="s">
        <v>898</v>
      </c>
      <c r="H310" t="s">
        <v>915</v>
      </c>
      <c r="I310">
        <v>56.585042999999999</v>
      </c>
      <c r="J310">
        <v>-112.169028</v>
      </c>
      <c r="K310" s="13" t="s">
        <v>567</v>
      </c>
      <c r="M310" s="53">
        <v>44752</v>
      </c>
      <c r="N310" s="55" t="s">
        <v>283</v>
      </c>
      <c r="O310" s="13">
        <v>3</v>
      </c>
      <c r="P310" s="13">
        <v>100</v>
      </c>
      <c r="Q310" s="13" t="s">
        <v>23</v>
      </c>
      <c r="R310" s="13" t="s">
        <v>13</v>
      </c>
      <c r="S310" s="13" t="s">
        <v>583</v>
      </c>
      <c r="T310" s="13" t="s">
        <v>600</v>
      </c>
      <c r="U310" s="13" t="s">
        <v>639</v>
      </c>
      <c r="V310" s="13" t="s">
        <v>673</v>
      </c>
      <c r="W310" s="13" t="s">
        <v>690</v>
      </c>
      <c r="X310" s="13">
        <v>115779</v>
      </c>
      <c r="Y310" s="13" t="s">
        <v>355</v>
      </c>
      <c r="AB310" s="13">
        <v>1</v>
      </c>
      <c r="AF310" s="13">
        <f t="shared" si="17"/>
        <v>1</v>
      </c>
      <c r="AG310" s="54">
        <f t="shared" si="21"/>
        <v>33.333333333333336</v>
      </c>
      <c r="AH310" s="57">
        <f t="shared" si="18"/>
        <v>33.333333333333336</v>
      </c>
      <c r="AI310" s="13">
        <v>1</v>
      </c>
      <c r="AJ310" s="13" t="s">
        <v>704</v>
      </c>
      <c r="AK310" s="13">
        <v>3</v>
      </c>
      <c r="AM310" s="13" t="s">
        <v>355</v>
      </c>
    </row>
    <row r="311" spans="1:40" ht="15" customHeight="1" x14ac:dyDescent="0.25">
      <c r="A311" s="13" t="s">
        <v>925</v>
      </c>
      <c r="B311" s="13" t="s">
        <v>930</v>
      </c>
      <c r="C311" s="13">
        <v>2022</v>
      </c>
      <c r="D311" s="13">
        <v>250</v>
      </c>
      <c r="E311" s="13" t="s">
        <v>273</v>
      </c>
      <c r="F311" t="s">
        <v>914</v>
      </c>
      <c r="G311" t="s">
        <v>898</v>
      </c>
      <c r="H311" t="s">
        <v>915</v>
      </c>
      <c r="I311">
        <v>56.585042999999999</v>
      </c>
      <c r="J311">
        <v>-112.169028</v>
      </c>
      <c r="K311" s="13" t="s">
        <v>567</v>
      </c>
      <c r="M311" s="53">
        <v>44752</v>
      </c>
      <c r="N311" s="13" t="s">
        <v>283</v>
      </c>
      <c r="O311" s="13">
        <v>3</v>
      </c>
      <c r="P311" s="13">
        <v>100</v>
      </c>
      <c r="Q311" s="13" t="s">
        <v>23</v>
      </c>
      <c r="R311" s="13" t="s">
        <v>13</v>
      </c>
      <c r="S311" s="13" t="s">
        <v>583</v>
      </c>
      <c r="T311" s="13" t="s">
        <v>600</v>
      </c>
      <c r="U311" s="13" t="s">
        <v>639</v>
      </c>
      <c r="X311" s="13">
        <v>115629</v>
      </c>
      <c r="Y311" s="13" t="s">
        <v>354</v>
      </c>
      <c r="AB311" s="13">
        <v>2</v>
      </c>
      <c r="AF311" s="13">
        <f t="shared" si="17"/>
        <v>2</v>
      </c>
      <c r="AG311" s="54">
        <f t="shared" si="21"/>
        <v>33.333333333333336</v>
      </c>
      <c r="AH311" s="57">
        <f t="shared" si="18"/>
        <v>66.666666666666671</v>
      </c>
      <c r="AJ311" s="13" t="s">
        <v>708</v>
      </c>
      <c r="AK311" s="13">
        <v>4</v>
      </c>
      <c r="AM311" s="13" t="s">
        <v>354</v>
      </c>
    </row>
    <row r="312" spans="1:40" ht="15" customHeight="1" x14ac:dyDescent="0.25">
      <c r="A312" s="13" t="s">
        <v>925</v>
      </c>
      <c r="B312" s="13" t="s">
        <v>930</v>
      </c>
      <c r="C312" s="13">
        <v>2022</v>
      </c>
      <c r="D312" s="13">
        <v>250</v>
      </c>
      <c r="E312" s="13" t="s">
        <v>273</v>
      </c>
      <c r="F312" t="s">
        <v>914</v>
      </c>
      <c r="G312" t="s">
        <v>898</v>
      </c>
      <c r="H312" t="s">
        <v>915</v>
      </c>
      <c r="I312">
        <v>56.585042999999999</v>
      </c>
      <c r="J312">
        <v>-112.169028</v>
      </c>
      <c r="K312" s="13" t="s">
        <v>567</v>
      </c>
      <c r="M312" s="53">
        <v>44752</v>
      </c>
      <c r="N312" s="13" t="s">
        <v>283</v>
      </c>
      <c r="O312" s="13">
        <v>3</v>
      </c>
      <c r="P312" s="13">
        <v>100</v>
      </c>
      <c r="Q312" s="13" t="s">
        <v>23</v>
      </c>
      <c r="R312" s="13" t="s">
        <v>13</v>
      </c>
      <c r="S312" s="13" t="s">
        <v>583</v>
      </c>
      <c r="T312" s="13" t="s">
        <v>600</v>
      </c>
      <c r="X312" s="13">
        <v>115095</v>
      </c>
      <c r="Y312" s="13" t="s">
        <v>353</v>
      </c>
      <c r="AB312" s="13">
        <v>2</v>
      </c>
      <c r="AF312" s="13">
        <f t="shared" si="17"/>
        <v>2</v>
      </c>
      <c r="AG312" s="54">
        <f t="shared" si="21"/>
        <v>33.333333333333336</v>
      </c>
      <c r="AH312" s="57">
        <f t="shared" si="18"/>
        <v>66.666666666666671</v>
      </c>
      <c r="AJ312" s="13" t="s">
        <v>708</v>
      </c>
      <c r="AK312" s="13">
        <v>1</v>
      </c>
      <c r="AL312" s="13" t="s">
        <v>788</v>
      </c>
      <c r="AM312" s="13" t="s">
        <v>353</v>
      </c>
    </row>
    <row r="313" spans="1:40" ht="15" customHeight="1" x14ac:dyDescent="0.25">
      <c r="A313" s="13" t="s">
        <v>925</v>
      </c>
      <c r="B313" s="13" t="s">
        <v>930</v>
      </c>
      <c r="C313" s="13">
        <v>2022</v>
      </c>
      <c r="D313" s="13">
        <v>250</v>
      </c>
      <c r="E313" s="13" t="s">
        <v>273</v>
      </c>
      <c r="F313" t="s">
        <v>914</v>
      </c>
      <c r="G313" t="s">
        <v>898</v>
      </c>
      <c r="H313" t="s">
        <v>915</v>
      </c>
      <c r="I313">
        <v>56.585042999999999</v>
      </c>
      <c r="J313">
        <v>-112.169028</v>
      </c>
      <c r="K313" s="13" t="s">
        <v>567</v>
      </c>
      <c r="M313" s="53">
        <v>44752</v>
      </c>
      <c r="N313" s="55" t="s">
        <v>283</v>
      </c>
      <c r="O313" s="13">
        <v>3</v>
      </c>
      <c r="P313" s="13">
        <v>100</v>
      </c>
      <c r="Q313" s="13" t="s">
        <v>25</v>
      </c>
      <c r="R313" s="13" t="s">
        <v>24</v>
      </c>
      <c r="S313" s="13" t="s">
        <v>586</v>
      </c>
      <c r="T313" s="13" t="s">
        <v>604</v>
      </c>
      <c r="U313" s="13" t="s">
        <v>636</v>
      </c>
      <c r="X313" s="13">
        <v>81388</v>
      </c>
      <c r="Y313" s="13" t="s">
        <v>291</v>
      </c>
      <c r="Z313" s="13">
        <v>5</v>
      </c>
      <c r="AA313" s="13">
        <v>4</v>
      </c>
      <c r="AF313" s="13">
        <f t="shared" si="17"/>
        <v>9</v>
      </c>
      <c r="AG313" s="54">
        <f t="shared" si="21"/>
        <v>33.333333333333336</v>
      </c>
      <c r="AH313" s="57">
        <f t="shared" si="18"/>
        <v>300</v>
      </c>
      <c r="AI313" s="13">
        <v>1</v>
      </c>
      <c r="AJ313" s="13" t="s">
        <v>704</v>
      </c>
      <c r="AK313" s="13">
        <v>8</v>
      </c>
      <c r="AM313" s="13" t="s">
        <v>291</v>
      </c>
    </row>
    <row r="314" spans="1:40" ht="15" customHeight="1" x14ac:dyDescent="0.25">
      <c r="A314" s="13" t="s">
        <v>925</v>
      </c>
      <c r="B314" s="13" t="s">
        <v>930</v>
      </c>
      <c r="C314" s="13">
        <v>2022</v>
      </c>
      <c r="D314" s="13">
        <v>250</v>
      </c>
      <c r="E314" s="13" t="s">
        <v>273</v>
      </c>
      <c r="F314" t="s">
        <v>914</v>
      </c>
      <c r="G314" t="s">
        <v>898</v>
      </c>
      <c r="H314" t="s">
        <v>915</v>
      </c>
      <c r="I314">
        <v>56.585042999999999</v>
      </c>
      <c r="J314">
        <v>-112.169028</v>
      </c>
      <c r="K314" s="13" t="s">
        <v>567</v>
      </c>
      <c r="M314" s="53">
        <v>44752</v>
      </c>
      <c r="N314" s="55" t="s">
        <v>283</v>
      </c>
      <c r="O314" s="13">
        <v>3</v>
      </c>
      <c r="P314" s="13">
        <v>100</v>
      </c>
      <c r="Q314" s="13" t="s">
        <v>34</v>
      </c>
      <c r="R314" s="13" t="s">
        <v>24</v>
      </c>
      <c r="S314" s="13" t="s">
        <v>585</v>
      </c>
      <c r="T314" s="13" t="s">
        <v>601</v>
      </c>
      <c r="U314" s="13" t="s">
        <v>628</v>
      </c>
      <c r="X314" s="13">
        <v>76591</v>
      </c>
      <c r="Y314" s="13" t="s">
        <v>304</v>
      </c>
      <c r="Z314" s="13">
        <v>1</v>
      </c>
      <c r="AA314" s="13">
        <v>8</v>
      </c>
      <c r="AF314" s="13">
        <f t="shared" si="17"/>
        <v>9</v>
      </c>
      <c r="AG314" s="54">
        <f t="shared" si="21"/>
        <v>33.333333333333336</v>
      </c>
      <c r="AH314" s="57">
        <f t="shared" si="18"/>
        <v>300</v>
      </c>
      <c r="AI314" s="13">
        <v>1</v>
      </c>
      <c r="AJ314" s="13" t="s">
        <v>707</v>
      </c>
      <c r="AK314" s="13">
        <v>7</v>
      </c>
      <c r="AM314" s="13" t="s">
        <v>304</v>
      </c>
    </row>
    <row r="315" spans="1:40" ht="15" customHeight="1" x14ac:dyDescent="0.25">
      <c r="A315" s="13" t="s">
        <v>925</v>
      </c>
      <c r="B315" s="13" t="s">
        <v>930</v>
      </c>
      <c r="C315" s="13">
        <v>2022</v>
      </c>
      <c r="D315" s="13">
        <v>250</v>
      </c>
      <c r="E315" s="13" t="s">
        <v>273</v>
      </c>
      <c r="F315" t="s">
        <v>914</v>
      </c>
      <c r="G315" t="s">
        <v>898</v>
      </c>
      <c r="H315" t="s">
        <v>915</v>
      </c>
      <c r="I315">
        <v>56.585042999999999</v>
      </c>
      <c r="J315">
        <v>-112.169028</v>
      </c>
      <c r="K315" s="13" t="s">
        <v>567</v>
      </c>
      <c r="M315" s="53">
        <v>44752</v>
      </c>
      <c r="N315" s="55" t="s">
        <v>283</v>
      </c>
      <c r="O315" s="13">
        <v>3</v>
      </c>
      <c r="P315" s="13">
        <v>100</v>
      </c>
      <c r="Q315" s="13" t="s">
        <v>34</v>
      </c>
      <c r="R315" s="13" t="s">
        <v>24</v>
      </c>
      <c r="S315" s="13" t="s">
        <v>585</v>
      </c>
      <c r="X315" s="13">
        <v>69459</v>
      </c>
      <c r="Y315" s="13" t="s">
        <v>303</v>
      </c>
      <c r="AA315" s="13">
        <v>6</v>
      </c>
      <c r="AF315" s="13">
        <f t="shared" si="17"/>
        <v>6</v>
      </c>
      <c r="AG315" s="54">
        <f t="shared" si="21"/>
        <v>33.333333333333336</v>
      </c>
      <c r="AH315" s="57">
        <f t="shared" si="18"/>
        <v>200</v>
      </c>
      <c r="AJ315" s="13" t="s">
        <v>707</v>
      </c>
      <c r="AK315" s="13">
        <v>7</v>
      </c>
      <c r="AM315" s="13" t="s">
        <v>303</v>
      </c>
    </row>
    <row r="316" spans="1:40" ht="15" customHeight="1" x14ac:dyDescent="0.25">
      <c r="A316" s="13" t="s">
        <v>925</v>
      </c>
      <c r="B316" s="13" t="s">
        <v>930</v>
      </c>
      <c r="C316" s="13">
        <v>2022</v>
      </c>
      <c r="D316" s="13">
        <v>250</v>
      </c>
      <c r="E316" s="13" t="s">
        <v>273</v>
      </c>
      <c r="F316" t="s">
        <v>914</v>
      </c>
      <c r="G316" t="s">
        <v>898</v>
      </c>
      <c r="H316" t="s">
        <v>915</v>
      </c>
      <c r="I316">
        <v>56.585042999999999</v>
      </c>
      <c r="J316">
        <v>-112.169028</v>
      </c>
      <c r="K316" s="13" t="s">
        <v>567</v>
      </c>
      <c r="M316" s="53">
        <v>44752</v>
      </c>
      <c r="N316" s="55" t="s">
        <v>283</v>
      </c>
      <c r="O316" s="13">
        <v>3</v>
      </c>
      <c r="P316" s="13">
        <v>100</v>
      </c>
      <c r="Q316" s="13" t="s">
        <v>152</v>
      </c>
      <c r="R316" s="13" t="s">
        <v>577</v>
      </c>
      <c r="S316" s="13" t="s">
        <v>588</v>
      </c>
      <c r="X316" s="55">
        <v>161105</v>
      </c>
      <c r="Y316" s="13" t="s">
        <v>763</v>
      </c>
      <c r="AA316" s="13">
        <v>1</v>
      </c>
      <c r="AF316" s="13">
        <f t="shared" si="17"/>
        <v>1</v>
      </c>
      <c r="AG316" s="54">
        <f t="shared" si="21"/>
        <v>33.333333333333336</v>
      </c>
      <c r="AH316" s="57">
        <f t="shared" si="18"/>
        <v>33.333333333333336</v>
      </c>
      <c r="AI316" s="13">
        <v>1</v>
      </c>
      <c r="AJ316" s="13" t="s">
        <v>708</v>
      </c>
      <c r="AK316" s="13" t="s">
        <v>708</v>
      </c>
      <c r="AL316" s="13" t="s">
        <v>776</v>
      </c>
      <c r="AM316" s="13" t="s">
        <v>702</v>
      </c>
      <c r="AN316" s="13" t="s">
        <v>721</v>
      </c>
    </row>
    <row r="317" spans="1:40" ht="15" customHeight="1" x14ac:dyDescent="0.25">
      <c r="A317" s="13" t="s">
        <v>925</v>
      </c>
      <c r="B317" s="13" t="s">
        <v>930</v>
      </c>
      <c r="C317" s="13">
        <v>2022</v>
      </c>
      <c r="D317" s="13">
        <v>250</v>
      </c>
      <c r="E317" s="13" t="s">
        <v>273</v>
      </c>
      <c r="F317" t="s">
        <v>914</v>
      </c>
      <c r="G317" t="s">
        <v>898</v>
      </c>
      <c r="H317" t="s">
        <v>915</v>
      </c>
      <c r="I317">
        <v>56.585042999999999</v>
      </c>
      <c r="J317">
        <v>-112.169028</v>
      </c>
      <c r="K317" s="13" t="s">
        <v>567</v>
      </c>
      <c r="M317" s="53">
        <v>44752</v>
      </c>
      <c r="N317" s="55" t="s">
        <v>283</v>
      </c>
      <c r="O317" s="13">
        <v>3</v>
      </c>
      <c r="P317" s="13">
        <v>100</v>
      </c>
      <c r="Q317" s="13" t="s">
        <v>31</v>
      </c>
      <c r="R317" s="13" t="s">
        <v>576</v>
      </c>
      <c r="X317" s="13">
        <v>53963</v>
      </c>
      <c r="Y317" s="13" t="s">
        <v>288</v>
      </c>
      <c r="AA317" s="13">
        <v>2</v>
      </c>
      <c r="AF317" s="13">
        <f t="shared" si="17"/>
        <v>2</v>
      </c>
      <c r="AG317" s="54">
        <f t="shared" si="21"/>
        <v>33.333333333333336</v>
      </c>
      <c r="AH317" s="57">
        <f t="shared" si="18"/>
        <v>66.666666666666671</v>
      </c>
      <c r="AI317" s="13">
        <v>1</v>
      </c>
      <c r="AJ317" s="13" t="s">
        <v>703</v>
      </c>
      <c r="AK317" s="13">
        <v>4</v>
      </c>
      <c r="AM317" s="13" t="s">
        <v>288</v>
      </c>
    </row>
    <row r="318" spans="1:40" ht="15" customHeight="1" x14ac:dyDescent="0.25">
      <c r="A318" s="13" t="s">
        <v>925</v>
      </c>
      <c r="B318" s="13" t="s">
        <v>930</v>
      </c>
      <c r="C318" s="13">
        <v>2022</v>
      </c>
      <c r="D318" s="13">
        <v>250</v>
      </c>
      <c r="E318" s="13" t="s">
        <v>273</v>
      </c>
      <c r="F318" t="s">
        <v>914</v>
      </c>
      <c r="G318" t="s">
        <v>898</v>
      </c>
      <c r="H318" t="s">
        <v>915</v>
      </c>
      <c r="I318">
        <v>56.585042999999999</v>
      </c>
      <c r="J318">
        <v>-112.169028</v>
      </c>
      <c r="K318" s="13" t="s">
        <v>567</v>
      </c>
      <c r="M318" s="53">
        <v>44752</v>
      </c>
      <c r="N318" s="55" t="s">
        <v>283</v>
      </c>
      <c r="O318" s="13">
        <v>3</v>
      </c>
      <c r="P318" s="13">
        <v>100</v>
      </c>
      <c r="Q318" s="13" t="s">
        <v>77</v>
      </c>
      <c r="R318" s="13" t="s">
        <v>578</v>
      </c>
      <c r="X318" s="13">
        <v>155166</v>
      </c>
      <c r="Y318" s="13" t="s">
        <v>373</v>
      </c>
      <c r="Z318" s="13">
        <v>5</v>
      </c>
      <c r="AF318" s="13">
        <f t="shared" si="17"/>
        <v>5</v>
      </c>
      <c r="AG318" s="54">
        <f t="shared" si="21"/>
        <v>33.333333333333336</v>
      </c>
      <c r="AH318" s="57">
        <f t="shared" si="18"/>
        <v>166.66666666666669</v>
      </c>
      <c r="AI318" s="13">
        <v>1</v>
      </c>
      <c r="AJ318" s="13" t="s">
        <v>708</v>
      </c>
      <c r="AK318" s="13" t="s">
        <v>708</v>
      </c>
      <c r="AM318" s="13" t="s">
        <v>373</v>
      </c>
    </row>
    <row r="319" spans="1:40" ht="15" customHeight="1" x14ac:dyDescent="0.25">
      <c r="A319" s="13" t="s">
        <v>925</v>
      </c>
      <c r="B319" s="13" t="s">
        <v>930</v>
      </c>
      <c r="C319" s="13">
        <v>2022</v>
      </c>
      <c r="D319" s="13">
        <v>250</v>
      </c>
      <c r="E319" s="13" t="s">
        <v>277</v>
      </c>
      <c r="F319" t="s">
        <v>914</v>
      </c>
      <c r="G319" t="s">
        <v>899</v>
      </c>
      <c r="H319" t="s">
        <v>916</v>
      </c>
      <c r="I319">
        <v>56.670458000000004</v>
      </c>
      <c r="J319">
        <v>-111.992425</v>
      </c>
      <c r="K319" s="13" t="s">
        <v>568</v>
      </c>
      <c r="M319" s="53">
        <v>44752</v>
      </c>
      <c r="N319" s="55" t="s">
        <v>287</v>
      </c>
      <c r="O319" s="13">
        <v>100</v>
      </c>
      <c r="P319" s="13">
        <v>100</v>
      </c>
      <c r="Q319" s="13" t="s">
        <v>29</v>
      </c>
      <c r="R319" s="13" t="s">
        <v>26</v>
      </c>
      <c r="S319" s="13" t="s">
        <v>584</v>
      </c>
      <c r="T319" s="13" t="s">
        <v>594</v>
      </c>
      <c r="U319" s="13" t="s">
        <v>627</v>
      </c>
      <c r="V319" s="13" t="s">
        <v>671</v>
      </c>
      <c r="X319" s="13">
        <v>69456</v>
      </c>
      <c r="Y319" s="13" t="s">
        <v>432</v>
      </c>
      <c r="Z319" s="13">
        <v>1</v>
      </c>
      <c r="AF319" s="13">
        <f t="shared" si="17"/>
        <v>1</v>
      </c>
      <c r="AG319" s="54">
        <f t="shared" si="21"/>
        <v>1</v>
      </c>
      <c r="AH319" s="57">
        <f t="shared" si="18"/>
        <v>1</v>
      </c>
      <c r="AI319" s="13">
        <v>1</v>
      </c>
      <c r="AJ319" s="13" t="s">
        <v>703</v>
      </c>
      <c r="AK319" s="13">
        <v>8</v>
      </c>
      <c r="AM319" s="13" t="s">
        <v>702</v>
      </c>
      <c r="AN319" s="13" t="s">
        <v>737</v>
      </c>
    </row>
    <row r="320" spans="1:40" ht="15" customHeight="1" x14ac:dyDescent="0.25">
      <c r="A320" s="13" t="s">
        <v>925</v>
      </c>
      <c r="B320" s="13" t="s">
        <v>930</v>
      </c>
      <c r="C320" s="13">
        <v>2022</v>
      </c>
      <c r="D320" s="13">
        <v>250</v>
      </c>
      <c r="E320" s="13" t="s">
        <v>277</v>
      </c>
      <c r="F320" t="s">
        <v>914</v>
      </c>
      <c r="G320" t="s">
        <v>899</v>
      </c>
      <c r="H320" t="s">
        <v>916</v>
      </c>
      <c r="I320">
        <v>56.670458000000004</v>
      </c>
      <c r="J320">
        <v>-111.992425</v>
      </c>
      <c r="K320" s="13" t="s">
        <v>568</v>
      </c>
      <c r="M320" s="53">
        <v>44752</v>
      </c>
      <c r="N320" s="13" t="s">
        <v>284</v>
      </c>
      <c r="O320" s="13">
        <v>5</v>
      </c>
      <c r="P320" s="13">
        <v>100</v>
      </c>
      <c r="Q320" s="13" t="s">
        <v>29</v>
      </c>
      <c r="R320" s="13" t="s">
        <v>26</v>
      </c>
      <c r="S320" s="13" t="s">
        <v>584</v>
      </c>
      <c r="T320" s="13" t="s">
        <v>594</v>
      </c>
      <c r="U320" s="13" t="s">
        <v>616</v>
      </c>
      <c r="V320" s="13" t="s">
        <v>662</v>
      </c>
      <c r="X320" s="13">
        <v>69398</v>
      </c>
      <c r="Y320" s="13" t="s">
        <v>411</v>
      </c>
      <c r="Z320" s="13">
        <v>2</v>
      </c>
      <c r="AF320" s="13">
        <f t="shared" si="17"/>
        <v>2</v>
      </c>
      <c r="AG320" s="54">
        <f t="shared" si="21"/>
        <v>20</v>
      </c>
      <c r="AH320" s="57">
        <f t="shared" si="18"/>
        <v>40</v>
      </c>
      <c r="AI320" s="13">
        <v>1</v>
      </c>
      <c r="AJ320" s="13" t="s">
        <v>703</v>
      </c>
      <c r="AK320" s="13">
        <v>6</v>
      </c>
      <c r="AM320" s="13" t="s">
        <v>411</v>
      </c>
    </row>
    <row r="321" spans="1:40" ht="15" customHeight="1" x14ac:dyDescent="0.25">
      <c r="A321" s="13" t="s">
        <v>925</v>
      </c>
      <c r="B321" s="13" t="s">
        <v>930</v>
      </c>
      <c r="C321" s="13">
        <v>2022</v>
      </c>
      <c r="D321" s="13">
        <v>250</v>
      </c>
      <c r="E321" s="13" t="s">
        <v>277</v>
      </c>
      <c r="F321" t="s">
        <v>914</v>
      </c>
      <c r="G321" t="s">
        <v>899</v>
      </c>
      <c r="H321" t="s">
        <v>916</v>
      </c>
      <c r="I321">
        <v>56.670458000000004</v>
      </c>
      <c r="J321">
        <v>-111.992425</v>
      </c>
      <c r="K321" s="13" t="s">
        <v>568</v>
      </c>
      <c r="M321" s="53">
        <v>44752</v>
      </c>
      <c r="N321" s="13" t="s">
        <v>284</v>
      </c>
      <c r="O321" s="13">
        <v>5</v>
      </c>
      <c r="P321" s="13">
        <v>100</v>
      </c>
      <c r="Q321" s="13" t="s">
        <v>27</v>
      </c>
      <c r="R321" s="13" t="s">
        <v>26</v>
      </c>
      <c r="S321" s="13" t="s">
        <v>584</v>
      </c>
      <c r="T321" s="13" t="s">
        <v>595</v>
      </c>
      <c r="U321" s="13" t="s">
        <v>617</v>
      </c>
      <c r="V321" s="13" t="s">
        <v>663</v>
      </c>
      <c r="X321" s="13">
        <v>68935</v>
      </c>
      <c r="Y321" s="13" t="s">
        <v>330</v>
      </c>
      <c r="Z321" s="13">
        <v>4</v>
      </c>
      <c r="AF321" s="13">
        <f t="shared" si="17"/>
        <v>4</v>
      </c>
      <c r="AG321" s="54">
        <f t="shared" si="21"/>
        <v>20</v>
      </c>
      <c r="AH321" s="57">
        <f t="shared" si="18"/>
        <v>80</v>
      </c>
      <c r="AI321" s="13">
        <v>1</v>
      </c>
      <c r="AJ321" s="13" t="s">
        <v>703</v>
      </c>
      <c r="AK321" s="13">
        <v>7</v>
      </c>
      <c r="AM321" s="13" t="s">
        <v>330</v>
      </c>
    </row>
    <row r="322" spans="1:40" ht="15" customHeight="1" x14ac:dyDescent="0.25">
      <c r="A322" s="13" t="s">
        <v>925</v>
      </c>
      <c r="B322" s="13" t="s">
        <v>930</v>
      </c>
      <c r="C322" s="13">
        <v>2022</v>
      </c>
      <c r="D322" s="13">
        <v>250</v>
      </c>
      <c r="E322" s="13" t="s">
        <v>277</v>
      </c>
      <c r="F322" t="s">
        <v>914</v>
      </c>
      <c r="G322" t="s">
        <v>899</v>
      </c>
      <c r="H322" t="s">
        <v>916</v>
      </c>
      <c r="I322">
        <v>56.670458000000004</v>
      </c>
      <c r="J322">
        <v>-111.992425</v>
      </c>
      <c r="K322" s="13" t="s">
        <v>568</v>
      </c>
      <c r="M322" s="53">
        <v>44752</v>
      </c>
      <c r="N322" s="13" t="s">
        <v>284</v>
      </c>
      <c r="O322" s="13">
        <v>5</v>
      </c>
      <c r="P322" s="13">
        <v>100</v>
      </c>
      <c r="Q322" s="13" t="s">
        <v>27</v>
      </c>
      <c r="R322" s="13" t="s">
        <v>26</v>
      </c>
      <c r="S322" s="13" t="s">
        <v>584</v>
      </c>
      <c r="T322" s="13" t="s">
        <v>595</v>
      </c>
      <c r="U322" s="13" t="s">
        <v>617</v>
      </c>
      <c r="V322" s="13" t="s">
        <v>663</v>
      </c>
      <c r="X322" s="13">
        <v>68957</v>
      </c>
      <c r="Y322" s="13" t="s">
        <v>328</v>
      </c>
      <c r="Z322" s="13">
        <v>3</v>
      </c>
      <c r="AF322" s="13">
        <f t="shared" si="17"/>
        <v>3</v>
      </c>
      <c r="AG322" s="54">
        <f t="shared" si="21"/>
        <v>20</v>
      </c>
      <c r="AH322" s="57">
        <f t="shared" si="18"/>
        <v>60</v>
      </c>
      <c r="AI322" s="13">
        <v>1</v>
      </c>
      <c r="AJ322" s="13" t="s">
        <v>704</v>
      </c>
      <c r="AK322" s="13">
        <v>6</v>
      </c>
      <c r="AM322" s="13" t="s">
        <v>328</v>
      </c>
    </row>
    <row r="323" spans="1:40" ht="15" customHeight="1" x14ac:dyDescent="0.25">
      <c r="A323" s="13" t="s">
        <v>925</v>
      </c>
      <c r="B323" s="13" t="s">
        <v>930</v>
      </c>
      <c r="C323" s="13">
        <v>2022</v>
      </c>
      <c r="D323" s="13">
        <v>250</v>
      </c>
      <c r="E323" s="13" t="s">
        <v>277</v>
      </c>
      <c r="F323" t="s">
        <v>914</v>
      </c>
      <c r="G323" t="s">
        <v>899</v>
      </c>
      <c r="H323" t="s">
        <v>916</v>
      </c>
      <c r="I323">
        <v>56.670458000000004</v>
      </c>
      <c r="J323">
        <v>-111.992425</v>
      </c>
      <c r="K323" s="13" t="s">
        <v>568</v>
      </c>
      <c r="M323" s="53">
        <v>44752</v>
      </c>
      <c r="N323" s="13" t="s">
        <v>284</v>
      </c>
      <c r="O323" s="13">
        <v>5</v>
      </c>
      <c r="P323" s="13">
        <v>100</v>
      </c>
      <c r="Q323" s="13" t="s">
        <v>27</v>
      </c>
      <c r="R323" s="13" t="s">
        <v>26</v>
      </c>
      <c r="S323" s="13" t="s">
        <v>584</v>
      </c>
      <c r="T323" s="13" t="s">
        <v>595</v>
      </c>
      <c r="U323" s="13" t="s">
        <v>617</v>
      </c>
      <c r="V323" s="13" t="s">
        <v>663</v>
      </c>
      <c r="X323" s="13">
        <v>68946</v>
      </c>
      <c r="Y323" s="13" t="s">
        <v>329</v>
      </c>
      <c r="Z323" s="13">
        <v>26</v>
      </c>
      <c r="AA323" s="13">
        <v>1</v>
      </c>
      <c r="AF323" s="13">
        <f t="shared" si="17"/>
        <v>27</v>
      </c>
      <c r="AG323" s="54">
        <f t="shared" si="21"/>
        <v>20</v>
      </c>
      <c r="AH323" s="57">
        <f t="shared" si="18"/>
        <v>540</v>
      </c>
      <c r="AJ323" s="13" t="s">
        <v>704</v>
      </c>
      <c r="AK323" s="13">
        <v>8</v>
      </c>
      <c r="AM323" s="13" t="s">
        <v>329</v>
      </c>
    </row>
    <row r="324" spans="1:40" ht="15" customHeight="1" x14ac:dyDescent="0.25">
      <c r="A324" s="13" t="s">
        <v>925</v>
      </c>
      <c r="B324" s="13" t="s">
        <v>930</v>
      </c>
      <c r="C324" s="13">
        <v>2022</v>
      </c>
      <c r="D324" s="13">
        <v>250</v>
      </c>
      <c r="E324" s="13" t="s">
        <v>277</v>
      </c>
      <c r="F324" t="s">
        <v>914</v>
      </c>
      <c r="G324" t="s">
        <v>899</v>
      </c>
      <c r="H324" t="s">
        <v>916</v>
      </c>
      <c r="I324">
        <v>56.670458000000004</v>
      </c>
      <c r="J324">
        <v>-111.992425</v>
      </c>
      <c r="K324" s="13" t="s">
        <v>568</v>
      </c>
      <c r="M324" s="53">
        <v>44752</v>
      </c>
      <c r="N324" s="13" t="s">
        <v>284</v>
      </c>
      <c r="O324" s="13">
        <v>5</v>
      </c>
      <c r="P324" s="13">
        <v>100</v>
      </c>
      <c r="Q324" s="13" t="s">
        <v>27</v>
      </c>
      <c r="R324" s="13" t="s">
        <v>26</v>
      </c>
      <c r="S324" s="13" t="s">
        <v>584</v>
      </c>
      <c r="T324" s="13" t="s">
        <v>595</v>
      </c>
      <c r="U324" s="13" t="s">
        <v>617</v>
      </c>
      <c r="V324" s="13" t="s">
        <v>663</v>
      </c>
      <c r="X324" s="13">
        <v>68856</v>
      </c>
      <c r="Y324" s="13" t="s">
        <v>365</v>
      </c>
      <c r="Z324" s="13">
        <v>3</v>
      </c>
      <c r="AF324" s="13">
        <f t="shared" si="17"/>
        <v>3</v>
      </c>
      <c r="AG324" s="54">
        <f t="shared" si="21"/>
        <v>20</v>
      </c>
      <c r="AH324" s="57">
        <f t="shared" si="18"/>
        <v>60</v>
      </c>
      <c r="AI324" s="13">
        <v>1</v>
      </c>
      <c r="AJ324" s="13" t="s">
        <v>704</v>
      </c>
      <c r="AK324" s="13">
        <v>6</v>
      </c>
      <c r="AM324" s="13" t="s">
        <v>365</v>
      </c>
    </row>
    <row r="325" spans="1:40" ht="15" customHeight="1" x14ac:dyDescent="0.25">
      <c r="A325" s="13" t="s">
        <v>925</v>
      </c>
      <c r="B325" s="13" t="s">
        <v>930</v>
      </c>
      <c r="C325" s="13">
        <v>2022</v>
      </c>
      <c r="D325" s="13">
        <v>250</v>
      </c>
      <c r="E325" s="13" t="s">
        <v>277</v>
      </c>
      <c r="F325" t="s">
        <v>914</v>
      </c>
      <c r="G325" t="s">
        <v>899</v>
      </c>
      <c r="H325" t="s">
        <v>916</v>
      </c>
      <c r="I325">
        <v>56.670458000000004</v>
      </c>
      <c r="J325">
        <v>-111.992425</v>
      </c>
      <c r="K325" s="13" t="s">
        <v>568</v>
      </c>
      <c r="M325" s="53">
        <v>44752</v>
      </c>
      <c r="N325" s="55" t="s">
        <v>284</v>
      </c>
      <c r="O325" s="13">
        <v>5</v>
      </c>
      <c r="P325" s="13">
        <v>100</v>
      </c>
      <c r="Q325" s="13" t="s">
        <v>27</v>
      </c>
      <c r="R325" s="13" t="s">
        <v>26</v>
      </c>
      <c r="S325" s="13" t="s">
        <v>584</v>
      </c>
      <c r="T325" s="13" t="s">
        <v>595</v>
      </c>
      <c r="U325" s="13" t="s">
        <v>617</v>
      </c>
      <c r="V325" s="13" t="s">
        <v>663</v>
      </c>
      <c r="X325" s="13">
        <v>69010</v>
      </c>
      <c r="Y325" s="13" t="s">
        <v>391</v>
      </c>
      <c r="Z325" s="13">
        <v>1</v>
      </c>
      <c r="AF325" s="13">
        <f t="shared" si="17"/>
        <v>1</v>
      </c>
      <c r="AG325" s="54">
        <f t="shared" si="21"/>
        <v>20</v>
      </c>
      <c r="AH325" s="57">
        <f t="shared" si="18"/>
        <v>20</v>
      </c>
      <c r="AI325" s="13">
        <v>1</v>
      </c>
      <c r="AJ325" s="13" t="s">
        <v>704</v>
      </c>
      <c r="AK325" s="13">
        <v>6</v>
      </c>
      <c r="AM325" s="13" t="s">
        <v>391</v>
      </c>
    </row>
    <row r="326" spans="1:40" ht="15" customHeight="1" x14ac:dyDescent="0.25">
      <c r="A326" s="13" t="s">
        <v>925</v>
      </c>
      <c r="B326" s="13" t="s">
        <v>930</v>
      </c>
      <c r="C326" s="13">
        <v>2022</v>
      </c>
      <c r="D326" s="13">
        <v>250</v>
      </c>
      <c r="E326" s="13" t="s">
        <v>277</v>
      </c>
      <c r="F326" t="s">
        <v>914</v>
      </c>
      <c r="G326" t="s">
        <v>899</v>
      </c>
      <c r="H326" t="s">
        <v>916</v>
      </c>
      <c r="I326">
        <v>56.670458000000004</v>
      </c>
      <c r="J326">
        <v>-111.992425</v>
      </c>
      <c r="K326" s="13" t="s">
        <v>568</v>
      </c>
      <c r="M326" s="53">
        <v>44752</v>
      </c>
      <c r="N326" s="13" t="s">
        <v>284</v>
      </c>
      <c r="O326" s="13">
        <v>5</v>
      </c>
      <c r="P326" s="13">
        <v>100</v>
      </c>
      <c r="Q326" s="13" t="s">
        <v>27</v>
      </c>
      <c r="R326" s="13" t="s">
        <v>26</v>
      </c>
      <c r="S326" s="13" t="s">
        <v>584</v>
      </c>
      <c r="T326" s="13" t="s">
        <v>595</v>
      </c>
      <c r="U326" s="13" t="s">
        <v>617</v>
      </c>
      <c r="V326" s="13" t="s">
        <v>664</v>
      </c>
      <c r="X326" s="13">
        <v>68894</v>
      </c>
      <c r="Y326" s="13" t="s">
        <v>332</v>
      </c>
      <c r="Z326" s="13">
        <v>2</v>
      </c>
      <c r="AF326" s="13">
        <f t="shared" si="17"/>
        <v>2</v>
      </c>
      <c r="AG326" s="54">
        <f t="shared" si="21"/>
        <v>20</v>
      </c>
      <c r="AH326" s="57">
        <f t="shared" si="18"/>
        <v>40</v>
      </c>
      <c r="AI326" s="13">
        <v>1</v>
      </c>
      <c r="AJ326" s="13" t="s">
        <v>704</v>
      </c>
      <c r="AK326" s="13">
        <v>8</v>
      </c>
      <c r="AM326" s="13" t="s">
        <v>332</v>
      </c>
    </row>
    <row r="327" spans="1:40" ht="15" customHeight="1" x14ac:dyDescent="0.25">
      <c r="A327" s="13" t="s">
        <v>925</v>
      </c>
      <c r="B327" s="13" t="s">
        <v>930</v>
      </c>
      <c r="C327" s="13">
        <v>2022</v>
      </c>
      <c r="D327" s="13">
        <v>250</v>
      </c>
      <c r="E327" s="13" t="s">
        <v>277</v>
      </c>
      <c r="F327" t="s">
        <v>914</v>
      </c>
      <c r="G327" t="s">
        <v>899</v>
      </c>
      <c r="H327" t="s">
        <v>916</v>
      </c>
      <c r="I327">
        <v>56.670458000000004</v>
      </c>
      <c r="J327">
        <v>-111.992425</v>
      </c>
      <c r="K327" s="13" t="s">
        <v>568</v>
      </c>
      <c r="M327" s="53">
        <v>44752</v>
      </c>
      <c r="N327" s="13" t="s">
        <v>284</v>
      </c>
      <c r="O327" s="13">
        <v>5</v>
      </c>
      <c r="P327" s="13">
        <v>100</v>
      </c>
      <c r="Q327" s="13" t="s">
        <v>27</v>
      </c>
      <c r="R327" s="13" t="s">
        <v>26</v>
      </c>
      <c r="S327" s="13" t="s">
        <v>584</v>
      </c>
      <c r="T327" s="13" t="s">
        <v>595</v>
      </c>
      <c r="U327" s="13" t="s">
        <v>617</v>
      </c>
      <c r="V327" s="13" t="s">
        <v>664</v>
      </c>
      <c r="X327" s="13">
        <v>68876</v>
      </c>
      <c r="Y327" s="13" t="s">
        <v>333</v>
      </c>
      <c r="Z327" s="13">
        <v>1</v>
      </c>
      <c r="AF327" s="13">
        <f t="shared" ref="AF327:AF390" si="22">SUM(Z327:AE327)</f>
        <v>1</v>
      </c>
      <c r="AG327" s="54">
        <f t="shared" si="21"/>
        <v>20</v>
      </c>
      <c r="AH327" s="57">
        <f t="shared" ref="AH327:AH390" si="23">AF327*AG327</f>
        <v>20</v>
      </c>
      <c r="AJ327" s="13" t="s">
        <v>704</v>
      </c>
      <c r="AK327" s="13">
        <v>8</v>
      </c>
      <c r="AM327" s="13" t="s">
        <v>333</v>
      </c>
    </row>
    <row r="328" spans="1:40" ht="15" customHeight="1" x14ac:dyDescent="0.25">
      <c r="A328" s="13" t="s">
        <v>925</v>
      </c>
      <c r="B328" s="13" t="s">
        <v>930</v>
      </c>
      <c r="C328" s="13">
        <v>2022</v>
      </c>
      <c r="D328" s="13">
        <v>250</v>
      </c>
      <c r="E328" s="13" t="s">
        <v>277</v>
      </c>
      <c r="F328" t="s">
        <v>914</v>
      </c>
      <c r="G328" t="s">
        <v>899</v>
      </c>
      <c r="H328" t="s">
        <v>916</v>
      </c>
      <c r="I328">
        <v>56.670458000000004</v>
      </c>
      <c r="J328">
        <v>-111.992425</v>
      </c>
      <c r="K328" s="13" t="s">
        <v>568</v>
      </c>
      <c r="M328" s="53">
        <v>44752</v>
      </c>
      <c r="N328" s="13" t="s">
        <v>284</v>
      </c>
      <c r="O328" s="13">
        <v>5</v>
      </c>
      <c r="P328" s="13">
        <v>100</v>
      </c>
      <c r="Q328" s="13" t="s">
        <v>27</v>
      </c>
      <c r="R328" s="13" t="s">
        <v>26</v>
      </c>
      <c r="S328" s="13" t="s">
        <v>584</v>
      </c>
      <c r="U328" s="13" t="s">
        <v>648</v>
      </c>
      <c r="X328" s="13">
        <v>68510</v>
      </c>
      <c r="Y328" s="13" t="s">
        <v>389</v>
      </c>
      <c r="Z328" s="13">
        <v>2</v>
      </c>
      <c r="AF328" s="13">
        <f t="shared" si="22"/>
        <v>2</v>
      </c>
      <c r="AG328" s="54">
        <f t="shared" si="21"/>
        <v>20</v>
      </c>
      <c r="AH328" s="57">
        <f t="shared" si="23"/>
        <v>40</v>
      </c>
      <c r="AI328" s="13">
        <v>1</v>
      </c>
      <c r="AJ328" s="13" t="s">
        <v>704</v>
      </c>
      <c r="AK328" s="13">
        <v>10</v>
      </c>
      <c r="AM328" s="13" t="s">
        <v>389</v>
      </c>
    </row>
    <row r="329" spans="1:40" ht="15" customHeight="1" x14ac:dyDescent="0.25">
      <c r="A329" s="13" t="s">
        <v>925</v>
      </c>
      <c r="B329" s="13" t="s">
        <v>930</v>
      </c>
      <c r="C329" s="13">
        <v>2022</v>
      </c>
      <c r="D329" s="13">
        <v>250</v>
      </c>
      <c r="E329" s="13" t="s">
        <v>277</v>
      </c>
      <c r="F329" t="s">
        <v>914</v>
      </c>
      <c r="G329" t="s">
        <v>899</v>
      </c>
      <c r="H329" t="s">
        <v>916</v>
      </c>
      <c r="I329">
        <v>56.670458000000004</v>
      </c>
      <c r="J329">
        <v>-111.992425</v>
      </c>
      <c r="K329" s="13" t="s">
        <v>568</v>
      </c>
      <c r="M329" s="53">
        <v>44752</v>
      </c>
      <c r="N329" s="55" t="s">
        <v>284</v>
      </c>
      <c r="O329" s="13">
        <v>5</v>
      </c>
      <c r="P329" s="13">
        <v>100</v>
      </c>
      <c r="Q329" s="13" t="s">
        <v>74</v>
      </c>
      <c r="R329" s="13" t="s">
        <v>579</v>
      </c>
      <c r="X329" s="13">
        <v>155469</v>
      </c>
      <c r="Y329" s="13" t="s">
        <v>375</v>
      </c>
      <c r="Z329" s="13">
        <v>1</v>
      </c>
      <c r="AF329" s="13">
        <f t="shared" si="22"/>
        <v>1</v>
      </c>
      <c r="AG329" s="54">
        <f t="shared" si="21"/>
        <v>20</v>
      </c>
      <c r="AH329" s="57">
        <f t="shared" si="23"/>
        <v>20</v>
      </c>
      <c r="AI329" s="13">
        <v>1</v>
      </c>
      <c r="AJ329" s="13" t="s">
        <v>706</v>
      </c>
      <c r="AK329" s="13">
        <v>1</v>
      </c>
      <c r="AM329" s="13" t="s">
        <v>375</v>
      </c>
    </row>
    <row r="330" spans="1:40" ht="15" customHeight="1" x14ac:dyDescent="0.25">
      <c r="A330" s="13" t="s">
        <v>925</v>
      </c>
      <c r="B330" s="13" t="s">
        <v>930</v>
      </c>
      <c r="C330" s="13">
        <v>2022</v>
      </c>
      <c r="D330" s="13">
        <v>250</v>
      </c>
      <c r="E330" s="13" t="s">
        <v>277</v>
      </c>
      <c r="F330" t="s">
        <v>914</v>
      </c>
      <c r="G330" t="s">
        <v>899</v>
      </c>
      <c r="H330" t="s">
        <v>916</v>
      </c>
      <c r="I330">
        <v>56.670458000000004</v>
      </c>
      <c r="J330">
        <v>-111.992425</v>
      </c>
      <c r="K330" s="13" t="s">
        <v>568</v>
      </c>
      <c r="M330" s="53">
        <v>44752</v>
      </c>
      <c r="N330" s="55" t="s">
        <v>284</v>
      </c>
      <c r="O330" s="13">
        <v>5</v>
      </c>
      <c r="P330" s="13">
        <v>100</v>
      </c>
      <c r="Q330" s="13" t="s">
        <v>110</v>
      </c>
      <c r="R330" s="13" t="s">
        <v>13</v>
      </c>
      <c r="S330" s="13" t="s">
        <v>582</v>
      </c>
      <c r="T330" s="13" t="s">
        <v>592</v>
      </c>
      <c r="U330" s="13" t="s">
        <v>614</v>
      </c>
      <c r="X330" s="13">
        <v>553094</v>
      </c>
      <c r="Y330" s="13" t="s">
        <v>297</v>
      </c>
      <c r="Z330" s="13">
        <v>16</v>
      </c>
      <c r="AF330" s="13">
        <f t="shared" si="22"/>
        <v>16</v>
      </c>
      <c r="AG330" s="54">
        <f t="shared" si="21"/>
        <v>20</v>
      </c>
      <c r="AH330" s="57">
        <f t="shared" si="23"/>
        <v>320</v>
      </c>
      <c r="AI330" s="13">
        <v>1</v>
      </c>
      <c r="AJ330" s="13" t="s">
        <v>705</v>
      </c>
      <c r="AK330" s="13">
        <v>4</v>
      </c>
      <c r="AM330" s="13" t="s">
        <v>297</v>
      </c>
    </row>
    <row r="331" spans="1:40" ht="15" customHeight="1" x14ac:dyDescent="0.25">
      <c r="A331" s="13" t="s">
        <v>925</v>
      </c>
      <c r="B331" s="13" t="s">
        <v>930</v>
      </c>
      <c r="C331" s="13">
        <v>2022</v>
      </c>
      <c r="D331" s="13">
        <v>250</v>
      </c>
      <c r="E331" s="13" t="s">
        <v>277</v>
      </c>
      <c r="F331" t="s">
        <v>914</v>
      </c>
      <c r="G331" t="s">
        <v>899</v>
      </c>
      <c r="H331" t="s">
        <v>916</v>
      </c>
      <c r="I331">
        <v>56.670458000000004</v>
      </c>
      <c r="J331">
        <v>-111.992425</v>
      </c>
      <c r="K331" s="13" t="s">
        <v>568</v>
      </c>
      <c r="M331" s="53">
        <v>44752</v>
      </c>
      <c r="N331" s="55" t="s">
        <v>284</v>
      </c>
      <c r="O331" s="13">
        <v>5</v>
      </c>
      <c r="P331" s="13">
        <v>100</v>
      </c>
      <c r="Q331" s="13" t="s">
        <v>110</v>
      </c>
      <c r="R331" s="13" t="s">
        <v>13</v>
      </c>
      <c r="S331" s="13" t="s">
        <v>582</v>
      </c>
      <c r="T331" s="13" t="s">
        <v>592</v>
      </c>
      <c r="X331" s="13">
        <v>733326</v>
      </c>
      <c r="Y331" s="13" t="s">
        <v>299</v>
      </c>
      <c r="Z331" s="13">
        <v>7</v>
      </c>
      <c r="AF331" s="13">
        <f t="shared" si="22"/>
        <v>7</v>
      </c>
      <c r="AG331" s="54">
        <f t="shared" si="21"/>
        <v>20</v>
      </c>
      <c r="AH331" s="57">
        <f t="shared" si="23"/>
        <v>140</v>
      </c>
      <c r="AJ331" s="13" t="s">
        <v>705</v>
      </c>
      <c r="AK331" s="13">
        <v>4</v>
      </c>
      <c r="AL331" s="13" t="s">
        <v>400</v>
      </c>
      <c r="AM331" s="13" t="s">
        <v>709</v>
      </c>
      <c r="AN331" s="13" t="s">
        <v>400</v>
      </c>
    </row>
    <row r="332" spans="1:40" ht="15" customHeight="1" x14ac:dyDescent="0.25">
      <c r="A332" s="13" t="s">
        <v>925</v>
      </c>
      <c r="B332" s="13" t="s">
        <v>930</v>
      </c>
      <c r="C332" s="13">
        <v>2022</v>
      </c>
      <c r="D332" s="13">
        <v>250</v>
      </c>
      <c r="E332" s="13" t="s">
        <v>277</v>
      </c>
      <c r="F332" t="s">
        <v>914</v>
      </c>
      <c r="G332" t="s">
        <v>899</v>
      </c>
      <c r="H332" t="s">
        <v>916</v>
      </c>
      <c r="I332">
        <v>56.670458000000004</v>
      </c>
      <c r="J332">
        <v>-111.992425</v>
      </c>
      <c r="K332" s="13" t="s">
        <v>568</v>
      </c>
      <c r="M332" s="53">
        <v>44752</v>
      </c>
      <c r="N332" s="55" t="s">
        <v>284</v>
      </c>
      <c r="O332" s="13">
        <v>5</v>
      </c>
      <c r="P332" s="13">
        <v>100</v>
      </c>
      <c r="Q332" s="13" t="s">
        <v>110</v>
      </c>
      <c r="R332" s="13" t="s">
        <v>13</v>
      </c>
      <c r="S332" s="13" t="s">
        <v>582</v>
      </c>
      <c r="T332" s="13" t="s">
        <v>603</v>
      </c>
      <c r="U332" s="13" t="s">
        <v>652</v>
      </c>
      <c r="X332" s="13">
        <v>83123</v>
      </c>
      <c r="Y332" s="13" t="s">
        <v>295</v>
      </c>
      <c r="Z332" s="13">
        <v>1</v>
      </c>
      <c r="AF332" s="13">
        <f t="shared" si="22"/>
        <v>1</v>
      </c>
      <c r="AG332" s="54">
        <f t="shared" si="21"/>
        <v>20</v>
      </c>
      <c r="AH332" s="57">
        <f t="shared" si="23"/>
        <v>20</v>
      </c>
      <c r="AI332" s="13">
        <v>1</v>
      </c>
      <c r="AJ332" s="13" t="s">
        <v>703</v>
      </c>
      <c r="AK332" s="13">
        <v>6</v>
      </c>
      <c r="AM332" s="13" t="s">
        <v>295</v>
      </c>
    </row>
    <row r="333" spans="1:40" ht="15" customHeight="1" x14ac:dyDescent="0.25">
      <c r="A333" s="13" t="s">
        <v>925</v>
      </c>
      <c r="B333" s="13" t="s">
        <v>930</v>
      </c>
      <c r="C333" s="13">
        <v>2022</v>
      </c>
      <c r="D333" s="13">
        <v>250</v>
      </c>
      <c r="E333" s="13" t="s">
        <v>277</v>
      </c>
      <c r="F333" t="s">
        <v>914</v>
      </c>
      <c r="G333" t="s">
        <v>899</v>
      </c>
      <c r="H333" t="s">
        <v>916</v>
      </c>
      <c r="I333">
        <v>56.670458000000004</v>
      </c>
      <c r="J333">
        <v>-111.992425</v>
      </c>
      <c r="K333" s="13" t="s">
        <v>568</v>
      </c>
      <c r="M333" s="53">
        <v>44752</v>
      </c>
      <c r="N333" s="55" t="s">
        <v>284</v>
      </c>
      <c r="O333" s="13">
        <v>5</v>
      </c>
      <c r="P333" s="13">
        <v>100</v>
      </c>
      <c r="Q333" s="13" t="s">
        <v>110</v>
      </c>
      <c r="R333" s="13" t="s">
        <v>13</v>
      </c>
      <c r="S333" s="13" t="s">
        <v>582</v>
      </c>
      <c r="T333" s="13" t="s">
        <v>603</v>
      </c>
      <c r="U333" s="13" t="s">
        <v>653</v>
      </c>
      <c r="X333" s="13">
        <v>83225</v>
      </c>
      <c r="Y333" s="13" t="s">
        <v>376</v>
      </c>
      <c r="Z333" s="13">
        <v>2</v>
      </c>
      <c r="AF333" s="13">
        <f t="shared" si="22"/>
        <v>2</v>
      </c>
      <c r="AG333" s="54">
        <f t="shared" si="21"/>
        <v>20</v>
      </c>
      <c r="AH333" s="57">
        <f t="shared" si="23"/>
        <v>40</v>
      </c>
      <c r="AI333" s="13">
        <v>1</v>
      </c>
      <c r="AJ333" s="13" t="s">
        <v>703</v>
      </c>
      <c r="AK333" s="13">
        <v>4</v>
      </c>
      <c r="AM333" s="13" t="s">
        <v>376</v>
      </c>
    </row>
    <row r="334" spans="1:40" ht="15" customHeight="1" x14ac:dyDescent="0.25">
      <c r="A334" s="13" t="s">
        <v>925</v>
      </c>
      <c r="B334" s="13" t="s">
        <v>930</v>
      </c>
      <c r="C334" s="13">
        <v>2022</v>
      </c>
      <c r="D334" s="13">
        <v>250</v>
      </c>
      <c r="E334" s="13" t="s">
        <v>277</v>
      </c>
      <c r="F334" t="s">
        <v>914</v>
      </c>
      <c r="G334" t="s">
        <v>899</v>
      </c>
      <c r="H334" t="s">
        <v>916</v>
      </c>
      <c r="I334">
        <v>56.670458000000004</v>
      </c>
      <c r="J334">
        <v>-111.992425</v>
      </c>
      <c r="K334" s="13" t="s">
        <v>568</v>
      </c>
      <c r="M334" s="53">
        <v>44752</v>
      </c>
      <c r="N334" s="55" t="s">
        <v>284</v>
      </c>
      <c r="O334" s="13">
        <v>5</v>
      </c>
      <c r="P334" s="13">
        <v>100</v>
      </c>
      <c r="Q334" s="13" t="s">
        <v>110</v>
      </c>
      <c r="R334" s="13" t="s">
        <v>13</v>
      </c>
      <c r="S334" s="13" t="s">
        <v>582</v>
      </c>
      <c r="T334" s="13" t="s">
        <v>603</v>
      </c>
      <c r="U334" s="13" t="s">
        <v>633</v>
      </c>
      <c r="X334" s="13">
        <v>83330</v>
      </c>
      <c r="Y334" s="13" t="s">
        <v>294</v>
      </c>
      <c r="AE334" s="13">
        <v>1</v>
      </c>
      <c r="AF334" s="13">
        <f t="shared" si="22"/>
        <v>1</v>
      </c>
      <c r="AG334" s="54">
        <f t="shared" si="21"/>
        <v>20</v>
      </c>
      <c r="AH334" s="57">
        <f t="shared" si="23"/>
        <v>20</v>
      </c>
      <c r="AI334" s="13">
        <v>1</v>
      </c>
      <c r="AJ334" s="13" t="s">
        <v>703</v>
      </c>
      <c r="AK334" s="13">
        <v>4</v>
      </c>
      <c r="AM334" s="13" t="s">
        <v>294</v>
      </c>
    </row>
    <row r="335" spans="1:40" ht="15" customHeight="1" x14ac:dyDescent="0.25">
      <c r="A335" s="13" t="s">
        <v>925</v>
      </c>
      <c r="B335" s="13" t="s">
        <v>930</v>
      </c>
      <c r="C335" s="13">
        <v>2022</v>
      </c>
      <c r="D335" s="13">
        <v>250</v>
      </c>
      <c r="E335" s="13" t="s">
        <v>277</v>
      </c>
      <c r="F335" t="s">
        <v>914</v>
      </c>
      <c r="G335" t="s">
        <v>899</v>
      </c>
      <c r="H335" t="s">
        <v>916</v>
      </c>
      <c r="I335">
        <v>56.670458000000004</v>
      </c>
      <c r="J335">
        <v>-111.992425</v>
      </c>
      <c r="K335" s="13" t="s">
        <v>568</v>
      </c>
      <c r="M335" s="53">
        <v>44752</v>
      </c>
      <c r="N335" s="55" t="s">
        <v>284</v>
      </c>
      <c r="O335" s="13">
        <v>5</v>
      </c>
      <c r="P335" s="13">
        <v>100</v>
      </c>
      <c r="Q335" s="13" t="s">
        <v>110</v>
      </c>
      <c r="R335" s="13" t="s">
        <v>13</v>
      </c>
      <c r="S335" s="13" t="s">
        <v>582</v>
      </c>
      <c r="X335" s="13">
        <v>82708</v>
      </c>
      <c r="Y335" s="13" t="s">
        <v>716</v>
      </c>
      <c r="Z335" s="13">
        <v>2</v>
      </c>
      <c r="AB335" s="13">
        <v>4</v>
      </c>
      <c r="AE335" s="13">
        <v>5</v>
      </c>
      <c r="AF335" s="13">
        <f t="shared" si="22"/>
        <v>11</v>
      </c>
      <c r="AG335" s="54">
        <f t="shared" si="21"/>
        <v>20</v>
      </c>
      <c r="AH335" s="57">
        <f t="shared" si="23"/>
        <v>220</v>
      </c>
      <c r="AJ335" s="13" t="s">
        <v>703</v>
      </c>
      <c r="AK335" s="13">
        <v>5</v>
      </c>
      <c r="AL335" s="13" t="s">
        <v>800</v>
      </c>
      <c r="AM335" s="13" t="s">
        <v>716</v>
      </c>
      <c r="AN335" s="13" t="s">
        <v>717</v>
      </c>
    </row>
    <row r="336" spans="1:40" ht="15" customHeight="1" x14ac:dyDescent="0.25">
      <c r="A336" s="13" t="s">
        <v>925</v>
      </c>
      <c r="B336" s="13" t="s">
        <v>930</v>
      </c>
      <c r="C336" s="13">
        <v>2022</v>
      </c>
      <c r="D336" s="13">
        <v>250</v>
      </c>
      <c r="E336" s="13" t="s">
        <v>277</v>
      </c>
      <c r="F336" t="s">
        <v>914</v>
      </c>
      <c r="G336" t="s">
        <v>899</v>
      </c>
      <c r="H336" t="s">
        <v>916</v>
      </c>
      <c r="I336">
        <v>56.670458000000004</v>
      </c>
      <c r="J336">
        <v>-111.992425</v>
      </c>
      <c r="K336" s="13" t="s">
        <v>568</v>
      </c>
      <c r="M336" s="53">
        <v>44752</v>
      </c>
      <c r="N336" s="55" t="s">
        <v>284</v>
      </c>
      <c r="O336" s="13">
        <v>5</v>
      </c>
      <c r="P336" s="13">
        <v>100</v>
      </c>
      <c r="Q336" s="13" t="s">
        <v>33</v>
      </c>
      <c r="R336" s="13" t="s">
        <v>13</v>
      </c>
      <c r="S336" s="13" t="s">
        <v>581</v>
      </c>
      <c r="T336" s="13" t="s">
        <v>591</v>
      </c>
      <c r="U336" s="13" t="s">
        <v>612</v>
      </c>
      <c r="X336" s="13">
        <v>94025</v>
      </c>
      <c r="Y336" s="13" t="s">
        <v>300</v>
      </c>
      <c r="Z336" s="13">
        <v>25</v>
      </c>
      <c r="AA336" s="13">
        <v>45</v>
      </c>
      <c r="AF336" s="13">
        <f t="shared" si="22"/>
        <v>70</v>
      </c>
      <c r="AG336" s="54">
        <f t="shared" si="21"/>
        <v>20</v>
      </c>
      <c r="AH336" s="57">
        <f t="shared" si="23"/>
        <v>1400</v>
      </c>
      <c r="AI336" s="13">
        <v>1</v>
      </c>
      <c r="AJ336" s="13" t="s">
        <v>704</v>
      </c>
      <c r="AK336" s="13">
        <v>8</v>
      </c>
      <c r="AM336" s="13" t="s">
        <v>300</v>
      </c>
    </row>
    <row r="337" spans="1:40" ht="15" customHeight="1" x14ac:dyDescent="0.25">
      <c r="A337" s="13" t="s">
        <v>925</v>
      </c>
      <c r="B337" s="13" t="s">
        <v>930</v>
      </c>
      <c r="C337" s="13">
        <v>2022</v>
      </c>
      <c r="D337" s="13">
        <v>250</v>
      </c>
      <c r="E337" s="13" t="s">
        <v>277</v>
      </c>
      <c r="F337" t="s">
        <v>914</v>
      </c>
      <c r="G337" t="s">
        <v>899</v>
      </c>
      <c r="H337" t="s">
        <v>916</v>
      </c>
      <c r="I337">
        <v>56.670458000000004</v>
      </c>
      <c r="J337">
        <v>-111.992425</v>
      </c>
      <c r="K337" s="13" t="s">
        <v>568</v>
      </c>
      <c r="M337" s="53">
        <v>44752</v>
      </c>
      <c r="N337" s="55" t="s">
        <v>284</v>
      </c>
      <c r="O337" s="13">
        <v>5</v>
      </c>
      <c r="P337" s="13">
        <v>100</v>
      </c>
      <c r="Q337" s="13" t="s">
        <v>33</v>
      </c>
      <c r="R337" s="13" t="s">
        <v>13</v>
      </c>
      <c r="S337" s="13" t="s">
        <v>581</v>
      </c>
      <c r="T337" s="13" t="s">
        <v>591</v>
      </c>
      <c r="X337" s="13">
        <v>93294</v>
      </c>
      <c r="Y337" s="13" t="s">
        <v>301</v>
      </c>
      <c r="AA337" s="13">
        <v>26</v>
      </c>
      <c r="AF337" s="13">
        <f t="shared" si="22"/>
        <v>26</v>
      </c>
      <c r="AG337" s="54">
        <f t="shared" si="21"/>
        <v>20</v>
      </c>
      <c r="AH337" s="57">
        <f t="shared" si="23"/>
        <v>520</v>
      </c>
      <c r="AJ337" s="13" t="s">
        <v>704</v>
      </c>
      <c r="AK337" s="13">
        <v>4</v>
      </c>
      <c r="AM337" s="13" t="s">
        <v>301</v>
      </c>
    </row>
    <row r="338" spans="1:40" ht="15" customHeight="1" x14ac:dyDescent="0.25">
      <c r="A338" s="13" t="s">
        <v>925</v>
      </c>
      <c r="B338" s="13" t="s">
        <v>930</v>
      </c>
      <c r="C338" s="13">
        <v>2022</v>
      </c>
      <c r="D338" s="13">
        <v>250</v>
      </c>
      <c r="E338" s="13" t="s">
        <v>277</v>
      </c>
      <c r="F338" t="s">
        <v>914</v>
      </c>
      <c r="G338" t="s">
        <v>899</v>
      </c>
      <c r="H338" t="s">
        <v>916</v>
      </c>
      <c r="I338">
        <v>56.670458000000004</v>
      </c>
      <c r="J338">
        <v>-111.992425</v>
      </c>
      <c r="K338" s="13" t="s">
        <v>568</v>
      </c>
      <c r="M338" s="53">
        <v>44752</v>
      </c>
      <c r="N338" s="55" t="s">
        <v>284</v>
      </c>
      <c r="O338" s="13" t="s">
        <v>842</v>
      </c>
      <c r="P338" s="13">
        <v>100</v>
      </c>
      <c r="Q338" s="13" t="s">
        <v>32</v>
      </c>
      <c r="R338" s="13" t="s">
        <v>13</v>
      </c>
      <c r="S338" s="13" t="s">
        <v>749</v>
      </c>
      <c r="T338" s="13" t="s">
        <v>750</v>
      </c>
      <c r="U338" s="13" t="s">
        <v>814</v>
      </c>
      <c r="X338" s="13">
        <v>83973</v>
      </c>
      <c r="Y338" s="13" t="s">
        <v>818</v>
      </c>
      <c r="Z338" s="13">
        <v>1</v>
      </c>
      <c r="AF338" s="13">
        <f t="shared" si="22"/>
        <v>1</v>
      </c>
      <c r="AG338" s="54">
        <v>20</v>
      </c>
      <c r="AH338" s="57">
        <f t="shared" si="23"/>
        <v>20</v>
      </c>
      <c r="AJ338" s="13" t="s">
        <v>704</v>
      </c>
      <c r="AK338" s="13">
        <v>8</v>
      </c>
      <c r="AM338" s="13" t="s">
        <v>818</v>
      </c>
    </row>
    <row r="339" spans="1:40" ht="15" customHeight="1" x14ac:dyDescent="0.25">
      <c r="A339" s="13" t="s">
        <v>925</v>
      </c>
      <c r="B339" s="13" t="s">
        <v>930</v>
      </c>
      <c r="C339" s="13">
        <v>2022</v>
      </c>
      <c r="D339" s="13">
        <v>250</v>
      </c>
      <c r="E339" s="13" t="s">
        <v>277</v>
      </c>
      <c r="F339" t="s">
        <v>914</v>
      </c>
      <c r="G339" t="s">
        <v>899</v>
      </c>
      <c r="H339" t="s">
        <v>916</v>
      </c>
      <c r="I339">
        <v>56.670458000000004</v>
      </c>
      <c r="J339">
        <v>-111.992425</v>
      </c>
      <c r="K339" s="13" t="s">
        <v>568</v>
      </c>
      <c r="M339" s="53">
        <v>44752</v>
      </c>
      <c r="N339" s="55" t="s">
        <v>284</v>
      </c>
      <c r="O339" s="13" t="s">
        <v>842</v>
      </c>
      <c r="P339" s="13">
        <v>100</v>
      </c>
      <c r="Q339" s="13" t="s">
        <v>32</v>
      </c>
      <c r="R339" s="13" t="s">
        <v>13</v>
      </c>
      <c r="S339" s="13" t="s">
        <v>749</v>
      </c>
      <c r="T339" s="13" t="s">
        <v>750</v>
      </c>
      <c r="U339" s="13" t="s">
        <v>814</v>
      </c>
      <c r="X339" s="13">
        <v>83992</v>
      </c>
      <c r="Y339" s="13" t="s">
        <v>819</v>
      </c>
      <c r="Z339" s="13">
        <v>1</v>
      </c>
      <c r="AF339" s="13">
        <f t="shared" si="22"/>
        <v>1</v>
      </c>
      <c r="AG339" s="54">
        <v>20</v>
      </c>
      <c r="AH339" s="57">
        <f t="shared" si="23"/>
        <v>20</v>
      </c>
      <c r="AI339" s="13">
        <v>1</v>
      </c>
      <c r="AJ339" s="13" t="s">
        <v>706</v>
      </c>
      <c r="AK339" s="13">
        <v>8</v>
      </c>
      <c r="AM339" s="13" t="s">
        <v>819</v>
      </c>
    </row>
    <row r="340" spans="1:40" ht="15" customHeight="1" x14ac:dyDescent="0.25">
      <c r="A340" s="13" t="s">
        <v>925</v>
      </c>
      <c r="B340" s="13" t="s">
        <v>930</v>
      </c>
      <c r="C340" s="13">
        <v>2022</v>
      </c>
      <c r="D340" s="13">
        <v>250</v>
      </c>
      <c r="E340" s="13" t="s">
        <v>277</v>
      </c>
      <c r="F340" t="s">
        <v>914</v>
      </c>
      <c r="G340" t="s">
        <v>899</v>
      </c>
      <c r="H340" t="s">
        <v>916</v>
      </c>
      <c r="I340">
        <v>56.670458000000004</v>
      </c>
      <c r="J340">
        <v>-111.992425</v>
      </c>
      <c r="K340" s="13" t="s">
        <v>568</v>
      </c>
      <c r="M340" s="53">
        <v>44752</v>
      </c>
      <c r="N340" s="55" t="s">
        <v>284</v>
      </c>
      <c r="O340" s="13" t="s">
        <v>842</v>
      </c>
      <c r="P340" s="13">
        <v>100</v>
      </c>
      <c r="Q340" s="13" t="s">
        <v>32</v>
      </c>
      <c r="R340" s="13" t="s">
        <v>13</v>
      </c>
      <c r="S340" s="13" t="s">
        <v>749</v>
      </c>
      <c r="T340" s="13" t="s">
        <v>750</v>
      </c>
      <c r="U340" s="13" t="s">
        <v>824</v>
      </c>
      <c r="X340" s="13">
        <v>83873</v>
      </c>
      <c r="Y340" s="13" t="s">
        <v>825</v>
      </c>
      <c r="Z340" s="13">
        <v>68</v>
      </c>
      <c r="AF340" s="13">
        <f t="shared" si="22"/>
        <v>68</v>
      </c>
      <c r="AG340" s="54">
        <v>20</v>
      </c>
      <c r="AH340" s="57">
        <f t="shared" si="23"/>
        <v>1360</v>
      </c>
      <c r="AI340" s="13">
        <v>1</v>
      </c>
      <c r="AJ340" s="13" t="s">
        <v>706</v>
      </c>
      <c r="AK340" s="13">
        <v>8</v>
      </c>
      <c r="AM340" s="13" t="s">
        <v>825</v>
      </c>
    </row>
    <row r="341" spans="1:40" ht="15" customHeight="1" x14ac:dyDescent="0.25">
      <c r="A341" s="13" t="s">
        <v>925</v>
      </c>
      <c r="B341" s="13" t="s">
        <v>930</v>
      </c>
      <c r="C341" s="13">
        <v>2022</v>
      </c>
      <c r="D341" s="13">
        <v>250</v>
      </c>
      <c r="E341" s="13" t="s">
        <v>277</v>
      </c>
      <c r="F341" t="s">
        <v>914</v>
      </c>
      <c r="G341" t="s">
        <v>899</v>
      </c>
      <c r="H341" t="s">
        <v>916</v>
      </c>
      <c r="I341">
        <v>56.670458000000004</v>
      </c>
      <c r="J341">
        <v>-111.992425</v>
      </c>
      <c r="K341" s="13" t="s">
        <v>568</v>
      </c>
      <c r="M341" s="53">
        <v>44752</v>
      </c>
      <c r="N341" s="55" t="s">
        <v>284</v>
      </c>
      <c r="O341" s="13" t="s">
        <v>842</v>
      </c>
      <c r="P341" s="13">
        <v>100</v>
      </c>
      <c r="Q341" s="13" t="s">
        <v>32</v>
      </c>
      <c r="R341" s="13" t="s">
        <v>13</v>
      </c>
      <c r="S341" s="13" t="s">
        <v>749</v>
      </c>
      <c r="T341" s="13" t="s">
        <v>750</v>
      </c>
      <c r="U341" s="13" t="s">
        <v>824</v>
      </c>
      <c r="X341" s="13">
        <v>83872</v>
      </c>
      <c r="Y341" s="13" t="s">
        <v>826</v>
      </c>
      <c r="Z341" s="13">
        <v>40</v>
      </c>
      <c r="AF341" s="13">
        <f t="shared" si="22"/>
        <v>40</v>
      </c>
      <c r="AG341" s="54">
        <v>20</v>
      </c>
      <c r="AH341" s="57">
        <f t="shared" si="23"/>
        <v>800</v>
      </c>
      <c r="AJ341" s="13" t="s">
        <v>704</v>
      </c>
      <c r="AK341" s="13">
        <v>8</v>
      </c>
      <c r="AM341" s="13" t="s">
        <v>826</v>
      </c>
    </row>
    <row r="342" spans="1:40" ht="15" customHeight="1" x14ac:dyDescent="0.25">
      <c r="A342" s="13" t="s">
        <v>925</v>
      </c>
      <c r="B342" s="13" t="s">
        <v>930</v>
      </c>
      <c r="C342" s="13">
        <v>2022</v>
      </c>
      <c r="D342" s="13">
        <v>250</v>
      </c>
      <c r="E342" s="13" t="s">
        <v>277</v>
      </c>
      <c r="F342" t="s">
        <v>914</v>
      </c>
      <c r="G342" t="s">
        <v>899</v>
      </c>
      <c r="H342" t="s">
        <v>916</v>
      </c>
      <c r="I342">
        <v>56.670458000000004</v>
      </c>
      <c r="J342">
        <v>-111.992425</v>
      </c>
      <c r="K342" s="13" t="s">
        <v>568</v>
      </c>
      <c r="M342" s="53">
        <v>44752</v>
      </c>
      <c r="N342" s="55" t="s">
        <v>284</v>
      </c>
      <c r="O342" s="13" t="s">
        <v>842</v>
      </c>
      <c r="P342" s="13">
        <v>100</v>
      </c>
      <c r="Q342" s="13" t="s">
        <v>32</v>
      </c>
      <c r="R342" s="13" t="s">
        <v>13</v>
      </c>
      <c r="S342" s="13" t="s">
        <v>749</v>
      </c>
      <c r="T342" s="13" t="s">
        <v>750</v>
      </c>
      <c r="U342" s="13" t="s">
        <v>824</v>
      </c>
      <c r="X342" s="13">
        <v>83899</v>
      </c>
      <c r="Y342" s="13" t="s">
        <v>839</v>
      </c>
      <c r="Z342" s="13">
        <v>25</v>
      </c>
      <c r="AF342" s="13">
        <f t="shared" si="22"/>
        <v>25</v>
      </c>
      <c r="AG342" s="54">
        <v>20</v>
      </c>
      <c r="AH342" s="57">
        <f t="shared" si="23"/>
        <v>500</v>
      </c>
      <c r="AI342" s="13">
        <v>1</v>
      </c>
      <c r="AJ342" s="13" t="s">
        <v>706</v>
      </c>
      <c r="AK342" s="13">
        <v>8</v>
      </c>
      <c r="AM342" s="13" t="s">
        <v>839</v>
      </c>
    </row>
    <row r="343" spans="1:40" ht="15" customHeight="1" x14ac:dyDescent="0.25">
      <c r="A343" s="13" t="s">
        <v>925</v>
      </c>
      <c r="B343" s="13" t="s">
        <v>930</v>
      </c>
      <c r="C343" s="13">
        <v>2022</v>
      </c>
      <c r="D343" s="13">
        <v>250</v>
      </c>
      <c r="E343" s="13" t="s">
        <v>277</v>
      </c>
      <c r="F343" t="s">
        <v>914</v>
      </c>
      <c r="G343" t="s">
        <v>899</v>
      </c>
      <c r="H343" t="s">
        <v>916</v>
      </c>
      <c r="I343">
        <v>56.670458000000004</v>
      </c>
      <c r="J343">
        <v>-111.992425</v>
      </c>
      <c r="K343" s="13" t="s">
        <v>568</v>
      </c>
      <c r="M343" s="53">
        <v>44752</v>
      </c>
      <c r="N343" s="55" t="s">
        <v>284</v>
      </c>
      <c r="O343" s="13" t="s">
        <v>842</v>
      </c>
      <c r="P343" s="13">
        <v>100</v>
      </c>
      <c r="Q343" s="13" t="s">
        <v>32</v>
      </c>
      <c r="R343" s="13" t="s">
        <v>13</v>
      </c>
      <c r="S343" s="13" t="s">
        <v>749</v>
      </c>
      <c r="T343" s="13" t="s">
        <v>750</v>
      </c>
      <c r="U343" s="13" t="s">
        <v>834</v>
      </c>
      <c r="X343" s="13">
        <v>83969</v>
      </c>
      <c r="Y343" s="13" t="s">
        <v>835</v>
      </c>
      <c r="Z343" s="13">
        <v>3</v>
      </c>
      <c r="AF343" s="13">
        <f t="shared" si="22"/>
        <v>3</v>
      </c>
      <c r="AG343" s="54">
        <v>20</v>
      </c>
      <c r="AH343" s="57">
        <f t="shared" si="23"/>
        <v>60</v>
      </c>
      <c r="AI343" s="13">
        <v>1</v>
      </c>
      <c r="AJ343" s="13" t="s">
        <v>706</v>
      </c>
      <c r="AK343" s="13">
        <v>8</v>
      </c>
      <c r="AM343" s="13" t="s">
        <v>835</v>
      </c>
    </row>
    <row r="344" spans="1:40" ht="15" customHeight="1" x14ac:dyDescent="0.25">
      <c r="A344" s="13" t="s">
        <v>925</v>
      </c>
      <c r="B344" s="13" t="s">
        <v>930</v>
      </c>
      <c r="C344" s="13">
        <v>2022</v>
      </c>
      <c r="D344" s="13">
        <v>250</v>
      </c>
      <c r="E344" s="13" t="s">
        <v>277</v>
      </c>
      <c r="F344" t="s">
        <v>914</v>
      </c>
      <c r="G344" t="s">
        <v>899</v>
      </c>
      <c r="H344" t="s">
        <v>916</v>
      </c>
      <c r="I344">
        <v>56.670458000000004</v>
      </c>
      <c r="J344">
        <v>-111.992425</v>
      </c>
      <c r="K344" s="13" t="s">
        <v>568</v>
      </c>
      <c r="M344" s="53">
        <v>44752</v>
      </c>
      <c r="N344" s="55" t="s">
        <v>284</v>
      </c>
      <c r="O344" s="13" t="s">
        <v>842</v>
      </c>
      <c r="P344" s="13">
        <v>100</v>
      </c>
      <c r="Q344" s="13" t="s">
        <v>32</v>
      </c>
      <c r="R344" s="13" t="s">
        <v>13</v>
      </c>
      <c r="S344" s="13" t="s">
        <v>749</v>
      </c>
      <c r="T344" s="13" t="s">
        <v>750</v>
      </c>
      <c r="U344" s="13" t="s">
        <v>837</v>
      </c>
      <c r="X344" s="13">
        <v>83834</v>
      </c>
      <c r="Y344" s="13" t="s">
        <v>838</v>
      </c>
      <c r="Z344" s="13">
        <v>8</v>
      </c>
      <c r="AF344" s="13">
        <f t="shared" si="22"/>
        <v>8</v>
      </c>
      <c r="AG344" s="54">
        <v>20</v>
      </c>
      <c r="AH344" s="57">
        <f t="shared" si="23"/>
        <v>160</v>
      </c>
      <c r="AI344" s="13">
        <v>1</v>
      </c>
      <c r="AJ344" s="13" t="s">
        <v>706</v>
      </c>
      <c r="AK344" s="13">
        <v>8</v>
      </c>
      <c r="AM344" s="13" t="s">
        <v>838</v>
      </c>
    </row>
    <row r="345" spans="1:40" ht="15" customHeight="1" x14ac:dyDescent="0.25">
      <c r="A345" s="13" t="s">
        <v>925</v>
      </c>
      <c r="B345" s="13" t="s">
        <v>930</v>
      </c>
      <c r="C345" s="13">
        <v>2022</v>
      </c>
      <c r="D345" s="13">
        <v>250</v>
      </c>
      <c r="E345" s="13" t="s">
        <v>277</v>
      </c>
      <c r="F345" t="s">
        <v>914</v>
      </c>
      <c r="G345" t="s">
        <v>899</v>
      </c>
      <c r="H345" t="s">
        <v>916</v>
      </c>
      <c r="I345">
        <v>56.670458000000004</v>
      </c>
      <c r="J345">
        <v>-111.992425</v>
      </c>
      <c r="K345" s="13" t="s">
        <v>568</v>
      </c>
      <c r="M345" s="53">
        <v>44752</v>
      </c>
      <c r="N345" s="55" t="s">
        <v>284</v>
      </c>
      <c r="O345" s="13" t="s">
        <v>842</v>
      </c>
      <c r="P345" s="13">
        <v>100</v>
      </c>
      <c r="Q345" s="13" t="s">
        <v>83</v>
      </c>
      <c r="R345" s="13" t="s">
        <v>13</v>
      </c>
      <c r="S345" s="13" t="s">
        <v>760</v>
      </c>
      <c r="T345" s="13" t="s">
        <v>816</v>
      </c>
      <c r="X345" s="13">
        <v>85258</v>
      </c>
      <c r="Y345" s="13" t="s">
        <v>817</v>
      </c>
      <c r="Z345" s="13">
        <v>3</v>
      </c>
      <c r="AF345" s="13">
        <f t="shared" si="22"/>
        <v>3</v>
      </c>
      <c r="AG345" s="54">
        <v>20</v>
      </c>
      <c r="AH345" s="57">
        <f t="shared" si="23"/>
        <v>60</v>
      </c>
      <c r="AI345" s="13">
        <v>1</v>
      </c>
      <c r="AJ345" s="13" t="s">
        <v>704</v>
      </c>
      <c r="AK345" s="13">
        <v>8</v>
      </c>
      <c r="AM345" s="13" t="s">
        <v>817</v>
      </c>
    </row>
    <row r="346" spans="1:40" ht="15" customHeight="1" x14ac:dyDescent="0.25">
      <c r="A346" s="13" t="s">
        <v>925</v>
      </c>
      <c r="B346" s="13" t="s">
        <v>930</v>
      </c>
      <c r="C346" s="13">
        <v>2022</v>
      </c>
      <c r="D346" s="13">
        <v>250</v>
      </c>
      <c r="E346" s="13" t="s">
        <v>277</v>
      </c>
      <c r="F346" t="s">
        <v>914</v>
      </c>
      <c r="G346" t="s">
        <v>899</v>
      </c>
      <c r="H346" t="s">
        <v>916</v>
      </c>
      <c r="I346">
        <v>56.670458000000004</v>
      </c>
      <c r="J346">
        <v>-111.992425</v>
      </c>
      <c r="K346" s="13" t="s">
        <v>568</v>
      </c>
      <c r="M346" s="53">
        <v>44752</v>
      </c>
      <c r="N346" s="55" t="s">
        <v>284</v>
      </c>
      <c r="O346" s="13" t="s">
        <v>842</v>
      </c>
      <c r="P346" s="13">
        <v>100</v>
      </c>
      <c r="Q346" s="13" t="s">
        <v>83</v>
      </c>
      <c r="R346" s="13" t="s">
        <v>13</v>
      </c>
      <c r="S346" s="13" t="s">
        <v>760</v>
      </c>
      <c r="T346" s="13" t="s">
        <v>820</v>
      </c>
      <c r="U346" s="13" t="s">
        <v>821</v>
      </c>
      <c r="X346" s="13">
        <v>88634</v>
      </c>
      <c r="Y346" s="13" t="s">
        <v>822</v>
      </c>
      <c r="Z346" s="13">
        <v>30</v>
      </c>
      <c r="AF346" s="13">
        <f t="shared" si="22"/>
        <v>30</v>
      </c>
      <c r="AG346" s="54">
        <v>20</v>
      </c>
      <c r="AH346" s="57">
        <f t="shared" si="23"/>
        <v>600</v>
      </c>
      <c r="AI346" s="13">
        <v>1</v>
      </c>
      <c r="AJ346" s="13" t="s">
        <v>706</v>
      </c>
      <c r="AK346" s="13">
        <v>8</v>
      </c>
      <c r="AM346" s="13" t="s">
        <v>822</v>
      </c>
    </row>
    <row r="347" spans="1:40" ht="15" customHeight="1" x14ac:dyDescent="0.25">
      <c r="A347" s="13" t="s">
        <v>925</v>
      </c>
      <c r="B347" s="13" t="s">
        <v>930</v>
      </c>
      <c r="C347" s="13">
        <v>2022</v>
      </c>
      <c r="D347" s="13">
        <v>250</v>
      </c>
      <c r="E347" s="13" t="s">
        <v>277</v>
      </c>
      <c r="F347" t="s">
        <v>914</v>
      </c>
      <c r="G347" t="s">
        <v>899</v>
      </c>
      <c r="H347" t="s">
        <v>916</v>
      </c>
      <c r="I347">
        <v>56.670458000000004</v>
      </c>
      <c r="J347">
        <v>-111.992425</v>
      </c>
      <c r="K347" s="13" t="s">
        <v>568</v>
      </c>
      <c r="M347" s="53">
        <v>44752</v>
      </c>
      <c r="N347" s="55" t="s">
        <v>284</v>
      </c>
      <c r="O347" s="13" t="s">
        <v>842</v>
      </c>
      <c r="P347" s="13">
        <v>100</v>
      </c>
      <c r="Q347" s="13" t="s">
        <v>91</v>
      </c>
      <c r="R347" s="13" t="s">
        <v>13</v>
      </c>
      <c r="S347" s="13" t="s">
        <v>748</v>
      </c>
      <c r="X347" s="13">
        <v>84195</v>
      </c>
      <c r="Y347" s="13" t="s">
        <v>377</v>
      </c>
      <c r="Z347" s="13">
        <v>13</v>
      </c>
      <c r="AF347" s="13">
        <f t="shared" si="22"/>
        <v>13</v>
      </c>
      <c r="AG347" s="54">
        <v>20</v>
      </c>
      <c r="AH347" s="57">
        <f t="shared" si="23"/>
        <v>260</v>
      </c>
      <c r="AI347" s="13">
        <v>1</v>
      </c>
      <c r="AJ347" s="13" t="s">
        <v>704</v>
      </c>
      <c r="AK347" s="13">
        <v>8</v>
      </c>
      <c r="AM347" s="13" t="s">
        <v>377</v>
      </c>
    </row>
    <row r="348" spans="1:40" ht="15" customHeight="1" x14ac:dyDescent="0.25">
      <c r="A348" s="13" t="s">
        <v>925</v>
      </c>
      <c r="B348" s="13" t="s">
        <v>930</v>
      </c>
      <c r="C348" s="13">
        <v>2022</v>
      </c>
      <c r="D348" s="13">
        <v>250</v>
      </c>
      <c r="E348" s="13" t="s">
        <v>277</v>
      </c>
      <c r="F348" t="s">
        <v>914</v>
      </c>
      <c r="G348" t="s">
        <v>899</v>
      </c>
      <c r="H348" t="s">
        <v>916</v>
      </c>
      <c r="I348">
        <v>56.670458000000004</v>
      </c>
      <c r="J348">
        <v>-111.992425</v>
      </c>
      <c r="K348" s="13" t="s">
        <v>568</v>
      </c>
      <c r="M348" s="53">
        <v>44752</v>
      </c>
      <c r="N348" s="55" t="s">
        <v>287</v>
      </c>
      <c r="O348" s="13">
        <v>100</v>
      </c>
      <c r="P348" s="13">
        <v>100</v>
      </c>
      <c r="Q348" s="13" t="s">
        <v>19</v>
      </c>
      <c r="R348" s="13" t="s">
        <v>13</v>
      </c>
      <c r="S348" s="13" t="s">
        <v>583</v>
      </c>
      <c r="T348" s="13" t="s">
        <v>596</v>
      </c>
      <c r="U348" s="13" t="s">
        <v>619</v>
      </c>
      <c r="V348" s="13" t="s">
        <v>678</v>
      </c>
      <c r="W348" s="13" t="s">
        <v>698</v>
      </c>
      <c r="X348" s="13">
        <v>112109</v>
      </c>
      <c r="Y348" s="13" t="s">
        <v>305</v>
      </c>
      <c r="AB348" s="13">
        <v>1</v>
      </c>
      <c r="AF348" s="13">
        <f t="shared" si="22"/>
        <v>1</v>
      </c>
      <c r="AG348" s="54">
        <f t="shared" ref="AG348:AG379" si="24">P348/O348</f>
        <v>1</v>
      </c>
      <c r="AH348" s="57">
        <f t="shared" si="23"/>
        <v>1</v>
      </c>
      <c r="AI348" s="13">
        <v>1</v>
      </c>
      <c r="AJ348" s="13" t="s">
        <v>703</v>
      </c>
      <c r="AK348" s="13">
        <v>5</v>
      </c>
      <c r="AM348" s="13" t="s">
        <v>702</v>
      </c>
      <c r="AN348" s="13" t="s">
        <v>737</v>
      </c>
    </row>
    <row r="349" spans="1:40" ht="15" customHeight="1" x14ac:dyDescent="0.25">
      <c r="A349" s="13" t="s">
        <v>925</v>
      </c>
      <c r="B349" s="13" t="s">
        <v>930</v>
      </c>
      <c r="C349" s="13">
        <v>2022</v>
      </c>
      <c r="D349" s="13">
        <v>250</v>
      </c>
      <c r="E349" s="13" t="s">
        <v>277</v>
      </c>
      <c r="F349" t="s">
        <v>914</v>
      </c>
      <c r="G349" t="s">
        <v>899</v>
      </c>
      <c r="H349" t="s">
        <v>916</v>
      </c>
      <c r="I349">
        <v>56.670458000000004</v>
      </c>
      <c r="J349">
        <v>-111.992425</v>
      </c>
      <c r="K349" s="13" t="s">
        <v>568</v>
      </c>
      <c r="M349" s="53">
        <v>44752</v>
      </c>
      <c r="N349" s="55" t="s">
        <v>287</v>
      </c>
      <c r="O349" s="13">
        <v>100</v>
      </c>
      <c r="P349" s="13">
        <v>100</v>
      </c>
      <c r="Q349" s="13" t="s">
        <v>19</v>
      </c>
      <c r="R349" s="13" t="s">
        <v>13</v>
      </c>
      <c r="S349" s="13" t="s">
        <v>583</v>
      </c>
      <c r="T349" s="13" t="s">
        <v>596</v>
      </c>
      <c r="U349" s="13" t="s">
        <v>619</v>
      </c>
      <c r="V349" s="13" t="s">
        <v>678</v>
      </c>
      <c r="W349" s="13" t="s">
        <v>696</v>
      </c>
      <c r="X349" s="13">
        <v>112118</v>
      </c>
      <c r="Y349" s="13" t="s">
        <v>435</v>
      </c>
      <c r="AB349" s="13">
        <v>1</v>
      </c>
      <c r="AF349" s="13">
        <f t="shared" si="22"/>
        <v>1</v>
      </c>
      <c r="AG349" s="54">
        <f t="shared" si="24"/>
        <v>1</v>
      </c>
      <c r="AH349" s="57">
        <f t="shared" si="23"/>
        <v>1</v>
      </c>
      <c r="AI349" s="13">
        <v>1</v>
      </c>
      <c r="AJ349" s="13" t="s">
        <v>703</v>
      </c>
      <c r="AK349" s="13">
        <v>5</v>
      </c>
      <c r="AM349" s="13" t="s">
        <v>702</v>
      </c>
      <c r="AN349" s="13" t="s">
        <v>737</v>
      </c>
    </row>
    <row r="350" spans="1:40" ht="15" customHeight="1" x14ac:dyDescent="0.25">
      <c r="A350" s="13" t="s">
        <v>925</v>
      </c>
      <c r="B350" s="13" t="s">
        <v>930</v>
      </c>
      <c r="C350" s="13">
        <v>2022</v>
      </c>
      <c r="D350" s="13">
        <v>250</v>
      </c>
      <c r="E350" s="13" t="s">
        <v>277</v>
      </c>
      <c r="F350" t="s">
        <v>914</v>
      </c>
      <c r="G350" t="s">
        <v>899</v>
      </c>
      <c r="H350" t="s">
        <v>916</v>
      </c>
      <c r="I350">
        <v>56.670458000000004</v>
      </c>
      <c r="J350">
        <v>-111.992425</v>
      </c>
      <c r="K350" s="13" t="s">
        <v>568</v>
      </c>
      <c r="M350" s="53">
        <v>44752</v>
      </c>
      <c r="N350" s="13" t="s">
        <v>284</v>
      </c>
      <c r="O350" s="13">
        <v>5</v>
      </c>
      <c r="P350" s="13">
        <v>100</v>
      </c>
      <c r="Q350" s="13" t="s">
        <v>19</v>
      </c>
      <c r="R350" s="13" t="s">
        <v>13</v>
      </c>
      <c r="S350" s="13" t="s">
        <v>583</v>
      </c>
      <c r="T350" s="13" t="s">
        <v>596</v>
      </c>
      <c r="U350" s="13" t="s">
        <v>619</v>
      </c>
      <c r="V350" s="13" t="s">
        <v>679</v>
      </c>
      <c r="W350" s="13" t="s">
        <v>697</v>
      </c>
      <c r="X350" s="13">
        <v>112200</v>
      </c>
      <c r="Y350" s="13" t="s">
        <v>369</v>
      </c>
      <c r="Z350" s="13">
        <v>1</v>
      </c>
      <c r="AF350" s="13">
        <f t="shared" si="22"/>
        <v>1</v>
      </c>
      <c r="AG350" s="54">
        <f t="shared" si="24"/>
        <v>20</v>
      </c>
      <c r="AH350" s="57">
        <f t="shared" si="23"/>
        <v>20</v>
      </c>
      <c r="AI350" s="13">
        <v>1</v>
      </c>
      <c r="AJ350" s="13" t="s">
        <v>703</v>
      </c>
      <c r="AK350" s="13">
        <v>5</v>
      </c>
      <c r="AM350" s="13" t="s">
        <v>369</v>
      </c>
    </row>
    <row r="351" spans="1:40" ht="15" customHeight="1" x14ac:dyDescent="0.25">
      <c r="A351" s="13" t="s">
        <v>925</v>
      </c>
      <c r="B351" s="13" t="s">
        <v>930</v>
      </c>
      <c r="C351" s="13">
        <v>2022</v>
      </c>
      <c r="D351" s="13">
        <v>250</v>
      </c>
      <c r="E351" s="13" t="s">
        <v>277</v>
      </c>
      <c r="F351" t="s">
        <v>914</v>
      </c>
      <c r="G351" t="s">
        <v>899</v>
      </c>
      <c r="H351" t="s">
        <v>916</v>
      </c>
      <c r="I351">
        <v>56.670458000000004</v>
      </c>
      <c r="J351">
        <v>-111.992425</v>
      </c>
      <c r="K351" s="13" t="s">
        <v>568</v>
      </c>
      <c r="M351" s="53">
        <v>44752</v>
      </c>
      <c r="N351" s="13" t="s">
        <v>284</v>
      </c>
      <c r="O351" s="13">
        <v>5</v>
      </c>
      <c r="P351" s="13">
        <v>100</v>
      </c>
      <c r="Q351" s="13" t="s">
        <v>16</v>
      </c>
      <c r="R351" s="13" t="s">
        <v>13</v>
      </c>
      <c r="S351" s="13" t="s">
        <v>583</v>
      </c>
      <c r="T351" s="13" t="s">
        <v>593</v>
      </c>
      <c r="U351" s="13" t="s">
        <v>621</v>
      </c>
      <c r="V351" s="13" t="s">
        <v>667</v>
      </c>
      <c r="X351" s="13">
        <v>127338</v>
      </c>
      <c r="Y351" s="13" t="s">
        <v>339</v>
      </c>
      <c r="AB351" s="13">
        <v>13</v>
      </c>
      <c r="AF351" s="13">
        <f t="shared" si="22"/>
        <v>13</v>
      </c>
      <c r="AG351" s="54">
        <f t="shared" si="24"/>
        <v>20</v>
      </c>
      <c r="AH351" s="57">
        <f t="shared" si="23"/>
        <v>260</v>
      </c>
      <c r="AI351" s="13">
        <v>1</v>
      </c>
      <c r="AJ351" s="13" t="s">
        <v>703</v>
      </c>
      <c r="AK351" s="13">
        <v>6</v>
      </c>
      <c r="AM351" s="13" t="s">
        <v>339</v>
      </c>
    </row>
    <row r="352" spans="1:40" ht="15" customHeight="1" x14ac:dyDescent="0.25">
      <c r="A352" s="13" t="s">
        <v>925</v>
      </c>
      <c r="B352" s="13" t="s">
        <v>930</v>
      </c>
      <c r="C352" s="13">
        <v>2022</v>
      </c>
      <c r="D352" s="13">
        <v>250</v>
      </c>
      <c r="E352" s="13" t="s">
        <v>277</v>
      </c>
      <c r="F352" t="s">
        <v>914</v>
      </c>
      <c r="G352" t="s">
        <v>899</v>
      </c>
      <c r="H352" t="s">
        <v>916</v>
      </c>
      <c r="I352">
        <v>56.670458000000004</v>
      </c>
      <c r="J352">
        <v>-111.992425</v>
      </c>
      <c r="K352" s="13" t="s">
        <v>568</v>
      </c>
      <c r="M352" s="53">
        <v>44752</v>
      </c>
      <c r="N352" s="13" t="s">
        <v>284</v>
      </c>
      <c r="O352" s="13">
        <v>5</v>
      </c>
      <c r="P352" s="13">
        <v>100</v>
      </c>
      <c r="Q352" s="13" t="s">
        <v>16</v>
      </c>
      <c r="R352" s="13" t="s">
        <v>13</v>
      </c>
      <c r="S352" s="13" t="s">
        <v>583</v>
      </c>
      <c r="T352" s="13" t="s">
        <v>593</v>
      </c>
      <c r="U352" s="13" t="s">
        <v>621</v>
      </c>
      <c r="X352" s="13">
        <v>127076</v>
      </c>
      <c r="Y352" s="13" t="s">
        <v>342</v>
      </c>
      <c r="AD352" s="13">
        <v>4</v>
      </c>
      <c r="AF352" s="13">
        <f t="shared" si="22"/>
        <v>4</v>
      </c>
      <c r="AG352" s="54">
        <f t="shared" si="24"/>
        <v>20</v>
      </c>
      <c r="AH352" s="57">
        <f t="shared" si="23"/>
        <v>80</v>
      </c>
      <c r="AJ352" s="13" t="s">
        <v>703</v>
      </c>
      <c r="AK352" s="13">
        <v>6</v>
      </c>
      <c r="AM352" s="13" t="s">
        <v>342</v>
      </c>
    </row>
    <row r="353" spans="1:40" ht="15" customHeight="1" x14ac:dyDescent="0.25">
      <c r="A353" s="13" t="s">
        <v>925</v>
      </c>
      <c r="B353" s="13" t="s">
        <v>930</v>
      </c>
      <c r="C353" s="62">
        <v>2022</v>
      </c>
      <c r="D353" s="62">
        <v>250</v>
      </c>
      <c r="E353" s="62" t="s">
        <v>277</v>
      </c>
      <c r="F353" t="s">
        <v>914</v>
      </c>
      <c r="G353" t="s">
        <v>899</v>
      </c>
      <c r="H353" t="s">
        <v>916</v>
      </c>
      <c r="I353">
        <v>56.670458000000004</v>
      </c>
      <c r="J353">
        <v>-111.992425</v>
      </c>
      <c r="K353" s="62" t="s">
        <v>568</v>
      </c>
      <c r="L353" s="62"/>
      <c r="M353" s="77">
        <v>44752</v>
      </c>
      <c r="N353" s="62" t="s">
        <v>284</v>
      </c>
      <c r="O353" s="62">
        <v>5</v>
      </c>
      <c r="P353" s="62">
        <v>100</v>
      </c>
      <c r="Q353" s="62" t="s">
        <v>16</v>
      </c>
      <c r="R353" s="62" t="s">
        <v>13</v>
      </c>
      <c r="S353" s="62" t="s">
        <v>583</v>
      </c>
      <c r="T353" s="62" t="s">
        <v>593</v>
      </c>
      <c r="U353" s="62" t="s">
        <v>620</v>
      </c>
      <c r="V353" s="62" t="s">
        <v>666</v>
      </c>
      <c r="W353" s="62"/>
      <c r="X353" s="62">
        <v>125904</v>
      </c>
      <c r="Y353" s="62" t="s">
        <v>340</v>
      </c>
      <c r="Z353" s="62"/>
      <c r="AA353" s="62"/>
      <c r="AB353" s="62">
        <v>7</v>
      </c>
      <c r="AC353" s="62"/>
      <c r="AD353" s="62"/>
      <c r="AE353" s="62"/>
      <c r="AF353" s="62">
        <f t="shared" si="22"/>
        <v>7</v>
      </c>
      <c r="AG353" s="79">
        <f t="shared" si="24"/>
        <v>20</v>
      </c>
      <c r="AH353" s="80">
        <f t="shared" si="23"/>
        <v>140</v>
      </c>
      <c r="AI353" s="62">
        <v>1</v>
      </c>
      <c r="AJ353" s="62" t="s">
        <v>703</v>
      </c>
      <c r="AK353" s="62">
        <v>7</v>
      </c>
      <c r="AL353" s="62" t="s">
        <v>881</v>
      </c>
      <c r="AM353" s="62" t="s">
        <v>340</v>
      </c>
      <c r="AN353" s="62"/>
    </row>
    <row r="354" spans="1:40" ht="15" customHeight="1" x14ac:dyDescent="0.25">
      <c r="A354" s="13" t="s">
        <v>925</v>
      </c>
      <c r="B354" s="13" t="s">
        <v>930</v>
      </c>
      <c r="C354" s="13">
        <v>2022</v>
      </c>
      <c r="D354" s="13">
        <v>250</v>
      </c>
      <c r="E354" s="13" t="s">
        <v>277</v>
      </c>
      <c r="F354" t="s">
        <v>914</v>
      </c>
      <c r="G354" t="s">
        <v>899</v>
      </c>
      <c r="H354" t="s">
        <v>916</v>
      </c>
      <c r="I354">
        <v>56.670458000000004</v>
      </c>
      <c r="J354">
        <v>-111.992425</v>
      </c>
      <c r="K354" s="13" t="s">
        <v>568</v>
      </c>
      <c r="M354" s="53">
        <v>44752</v>
      </c>
      <c r="N354" s="13" t="s">
        <v>284</v>
      </c>
      <c r="O354" s="13">
        <v>5</v>
      </c>
      <c r="P354" s="13">
        <v>100</v>
      </c>
      <c r="Q354" s="13" t="s">
        <v>16</v>
      </c>
      <c r="R354" s="13" t="s">
        <v>13</v>
      </c>
      <c r="S354" s="13" t="s">
        <v>583</v>
      </c>
      <c r="T354" s="13" t="s">
        <v>593</v>
      </c>
      <c r="U354" s="13" t="s">
        <v>615</v>
      </c>
      <c r="V354" s="13" t="s">
        <v>665</v>
      </c>
      <c r="W354" s="13" t="s">
        <v>686</v>
      </c>
      <c r="X354" s="13">
        <v>129254</v>
      </c>
      <c r="Y354" s="13" t="s">
        <v>326</v>
      </c>
      <c r="AB354" s="13">
        <v>1</v>
      </c>
      <c r="AF354" s="13">
        <f t="shared" si="22"/>
        <v>1</v>
      </c>
      <c r="AG354" s="54">
        <f t="shared" si="24"/>
        <v>20</v>
      </c>
      <c r="AH354" s="57">
        <f t="shared" si="23"/>
        <v>20</v>
      </c>
      <c r="AI354" s="13">
        <v>1</v>
      </c>
      <c r="AJ354" s="13" t="s">
        <v>704</v>
      </c>
      <c r="AK354" s="13">
        <v>10</v>
      </c>
      <c r="AM354" s="13" t="s">
        <v>326</v>
      </c>
    </row>
    <row r="355" spans="1:40" ht="15" customHeight="1" x14ac:dyDescent="0.25">
      <c r="A355" s="13" t="s">
        <v>925</v>
      </c>
      <c r="B355" s="13" t="s">
        <v>930</v>
      </c>
      <c r="C355" s="13">
        <v>2022</v>
      </c>
      <c r="D355" s="13">
        <v>250</v>
      </c>
      <c r="E355" s="13" t="s">
        <v>277</v>
      </c>
      <c r="F355" t="s">
        <v>914</v>
      </c>
      <c r="G355" t="s">
        <v>899</v>
      </c>
      <c r="H355" t="s">
        <v>916</v>
      </c>
      <c r="I355">
        <v>56.670458000000004</v>
      </c>
      <c r="J355">
        <v>-111.992425</v>
      </c>
      <c r="K355" s="13" t="s">
        <v>568</v>
      </c>
      <c r="M355" s="53">
        <v>44752</v>
      </c>
      <c r="N355" s="13" t="s">
        <v>284</v>
      </c>
      <c r="O355" s="13">
        <v>5</v>
      </c>
      <c r="P355" s="13">
        <v>100</v>
      </c>
      <c r="Q355" s="13" t="s">
        <v>16</v>
      </c>
      <c r="R355" s="13" t="s">
        <v>13</v>
      </c>
      <c r="S355" s="13" t="s">
        <v>583</v>
      </c>
      <c r="T355" s="13" t="s">
        <v>593</v>
      </c>
      <c r="U355" s="13" t="s">
        <v>615</v>
      </c>
      <c r="V355" s="13" t="s">
        <v>665</v>
      </c>
      <c r="W355" s="13" t="s">
        <v>686</v>
      </c>
      <c r="X355" s="13">
        <v>129657</v>
      </c>
      <c r="Y355" s="13" t="s">
        <v>314</v>
      </c>
      <c r="AB355" s="13">
        <v>1</v>
      </c>
      <c r="AF355" s="13">
        <f t="shared" si="22"/>
        <v>1</v>
      </c>
      <c r="AG355" s="54">
        <f t="shared" si="24"/>
        <v>20</v>
      </c>
      <c r="AH355" s="57">
        <f t="shared" si="23"/>
        <v>20</v>
      </c>
      <c r="AI355" s="13">
        <v>1</v>
      </c>
      <c r="AJ355" s="13" t="s">
        <v>705</v>
      </c>
      <c r="AK355" s="13">
        <v>6</v>
      </c>
      <c r="AM355" s="13" t="s">
        <v>314</v>
      </c>
    </row>
    <row r="356" spans="1:40" ht="15" customHeight="1" x14ac:dyDescent="0.25">
      <c r="A356" s="13" t="s">
        <v>925</v>
      </c>
      <c r="B356" s="13" t="s">
        <v>930</v>
      </c>
      <c r="C356" s="13">
        <v>2022</v>
      </c>
      <c r="D356" s="13">
        <v>250</v>
      </c>
      <c r="E356" s="13" t="s">
        <v>277</v>
      </c>
      <c r="F356" t="s">
        <v>914</v>
      </c>
      <c r="G356" t="s">
        <v>899</v>
      </c>
      <c r="H356" t="s">
        <v>916</v>
      </c>
      <c r="I356">
        <v>56.670458000000004</v>
      </c>
      <c r="J356">
        <v>-111.992425</v>
      </c>
      <c r="K356" s="13" t="s">
        <v>568</v>
      </c>
      <c r="M356" s="53">
        <v>44752</v>
      </c>
      <c r="N356" s="13" t="s">
        <v>284</v>
      </c>
      <c r="O356" s="13">
        <v>5</v>
      </c>
      <c r="P356" s="13">
        <v>100</v>
      </c>
      <c r="Q356" s="13" t="s">
        <v>16</v>
      </c>
      <c r="R356" s="13" t="s">
        <v>13</v>
      </c>
      <c r="S356" s="13" t="s">
        <v>583</v>
      </c>
      <c r="T356" s="13" t="s">
        <v>593</v>
      </c>
      <c r="U356" s="13" t="s">
        <v>615</v>
      </c>
      <c r="V356" s="13" t="s">
        <v>665</v>
      </c>
      <c r="W356" s="13" t="s">
        <v>695</v>
      </c>
      <c r="X356" s="13">
        <v>129851</v>
      </c>
      <c r="Y356" s="13" t="s">
        <v>383</v>
      </c>
      <c r="AB356" s="13">
        <v>2</v>
      </c>
      <c r="AF356" s="13">
        <f t="shared" si="22"/>
        <v>2</v>
      </c>
      <c r="AG356" s="54">
        <f t="shared" si="24"/>
        <v>20</v>
      </c>
      <c r="AH356" s="57">
        <f t="shared" si="23"/>
        <v>40</v>
      </c>
      <c r="AI356" s="13">
        <v>1</v>
      </c>
      <c r="AJ356" s="13" t="s">
        <v>704</v>
      </c>
      <c r="AK356" s="13">
        <v>5</v>
      </c>
      <c r="AM356" s="13" t="s">
        <v>383</v>
      </c>
    </row>
    <row r="357" spans="1:40" ht="15" customHeight="1" x14ac:dyDescent="0.25">
      <c r="A357" s="13" t="s">
        <v>925</v>
      </c>
      <c r="B357" s="13" t="s">
        <v>930</v>
      </c>
      <c r="C357" s="13">
        <v>2022</v>
      </c>
      <c r="D357" s="13">
        <v>250</v>
      </c>
      <c r="E357" s="13" t="s">
        <v>277</v>
      </c>
      <c r="F357" t="s">
        <v>914</v>
      </c>
      <c r="G357" t="s">
        <v>899</v>
      </c>
      <c r="H357" t="s">
        <v>916</v>
      </c>
      <c r="I357">
        <v>56.670458000000004</v>
      </c>
      <c r="J357">
        <v>-111.992425</v>
      </c>
      <c r="K357" s="13" t="s">
        <v>568</v>
      </c>
      <c r="M357" s="53">
        <v>44752</v>
      </c>
      <c r="N357" s="13" t="s">
        <v>284</v>
      </c>
      <c r="O357" s="13">
        <v>5</v>
      </c>
      <c r="P357" s="13">
        <v>100</v>
      </c>
      <c r="Q357" s="13" t="s">
        <v>16</v>
      </c>
      <c r="R357" s="13" t="s">
        <v>13</v>
      </c>
      <c r="S357" s="13" t="s">
        <v>583</v>
      </c>
      <c r="T357" s="13" t="s">
        <v>593</v>
      </c>
      <c r="U357" s="13" t="s">
        <v>615</v>
      </c>
      <c r="V357" s="13" t="s">
        <v>665</v>
      </c>
      <c r="W357" s="13" t="s">
        <v>687</v>
      </c>
      <c r="X357" s="13" t="s">
        <v>702</v>
      </c>
      <c r="Y357" s="13" t="s">
        <v>311</v>
      </c>
      <c r="AB357" s="13">
        <v>1</v>
      </c>
      <c r="AF357" s="13">
        <f t="shared" si="22"/>
        <v>1</v>
      </c>
      <c r="AG357" s="54">
        <f t="shared" si="24"/>
        <v>20</v>
      </c>
      <c r="AH357" s="57">
        <f t="shared" si="23"/>
        <v>20</v>
      </c>
      <c r="AI357" s="13">
        <v>1</v>
      </c>
      <c r="AJ357" s="13" t="s">
        <v>704</v>
      </c>
      <c r="AK357" s="13">
        <v>6</v>
      </c>
      <c r="AM357" s="13" t="s">
        <v>311</v>
      </c>
      <c r="AN357" s="13" t="s">
        <v>714</v>
      </c>
    </row>
    <row r="358" spans="1:40" ht="15" customHeight="1" x14ac:dyDescent="0.25">
      <c r="A358" s="13" t="s">
        <v>925</v>
      </c>
      <c r="B358" s="13" t="s">
        <v>930</v>
      </c>
      <c r="C358" s="13">
        <v>2022</v>
      </c>
      <c r="D358" s="13">
        <v>250</v>
      </c>
      <c r="E358" s="13" t="s">
        <v>277</v>
      </c>
      <c r="F358" t="s">
        <v>914</v>
      </c>
      <c r="G358" t="s">
        <v>899</v>
      </c>
      <c r="H358" t="s">
        <v>916</v>
      </c>
      <c r="I358">
        <v>56.670458000000004</v>
      </c>
      <c r="J358">
        <v>-111.992425</v>
      </c>
      <c r="K358" s="13" t="s">
        <v>568</v>
      </c>
      <c r="M358" s="53">
        <v>44752</v>
      </c>
      <c r="N358" s="13" t="s">
        <v>284</v>
      </c>
      <c r="O358" s="13">
        <v>5</v>
      </c>
      <c r="P358" s="13">
        <v>100</v>
      </c>
      <c r="Q358" s="13" t="s">
        <v>16</v>
      </c>
      <c r="R358" s="13" t="s">
        <v>13</v>
      </c>
      <c r="S358" s="13" t="s">
        <v>583</v>
      </c>
      <c r="T358" s="13" t="s">
        <v>593</v>
      </c>
      <c r="U358" s="13" t="s">
        <v>615</v>
      </c>
      <c r="V358" s="13" t="s">
        <v>665</v>
      </c>
      <c r="W358" s="13" t="s">
        <v>687</v>
      </c>
      <c r="X358" s="13">
        <v>129935</v>
      </c>
      <c r="Y358" s="13" t="s">
        <v>310</v>
      </c>
      <c r="AB358" s="13">
        <v>11</v>
      </c>
      <c r="AF358" s="13">
        <f t="shared" si="22"/>
        <v>11</v>
      </c>
      <c r="AG358" s="54">
        <f t="shared" si="24"/>
        <v>20</v>
      </c>
      <c r="AH358" s="57">
        <f t="shared" si="23"/>
        <v>220</v>
      </c>
      <c r="AI358" s="13">
        <v>1</v>
      </c>
      <c r="AJ358" s="13" t="s">
        <v>704</v>
      </c>
      <c r="AK358" s="13">
        <v>6</v>
      </c>
      <c r="AM358" s="13" t="s">
        <v>310</v>
      </c>
    </row>
    <row r="359" spans="1:40" ht="15" customHeight="1" x14ac:dyDescent="0.25">
      <c r="A359" s="13" t="s">
        <v>925</v>
      </c>
      <c r="B359" s="13" t="s">
        <v>930</v>
      </c>
      <c r="C359" s="13">
        <v>2022</v>
      </c>
      <c r="D359" s="13">
        <v>250</v>
      </c>
      <c r="E359" s="13" t="s">
        <v>277</v>
      </c>
      <c r="F359" t="s">
        <v>914</v>
      </c>
      <c r="G359" t="s">
        <v>899</v>
      </c>
      <c r="H359" t="s">
        <v>916</v>
      </c>
      <c r="I359">
        <v>56.670458000000004</v>
      </c>
      <c r="J359">
        <v>-111.992425</v>
      </c>
      <c r="K359" s="13" t="s">
        <v>568</v>
      </c>
      <c r="M359" s="53">
        <v>44752</v>
      </c>
      <c r="N359" s="13" t="s">
        <v>284</v>
      </c>
      <c r="O359" s="13">
        <v>5</v>
      </c>
      <c r="P359" s="13">
        <v>100</v>
      </c>
      <c r="Q359" s="13" t="s">
        <v>16</v>
      </c>
      <c r="R359" s="13" t="s">
        <v>13</v>
      </c>
      <c r="S359" s="13" t="s">
        <v>583</v>
      </c>
      <c r="T359" s="13" t="s">
        <v>593</v>
      </c>
      <c r="U359" s="13" t="s">
        <v>615</v>
      </c>
      <c r="V359" s="13" t="s">
        <v>665</v>
      </c>
      <c r="W359" s="13" t="s">
        <v>687</v>
      </c>
      <c r="X359" s="13" t="s">
        <v>702</v>
      </c>
      <c r="Y359" s="13" t="s">
        <v>421</v>
      </c>
      <c r="AB359" s="13">
        <v>2</v>
      </c>
      <c r="AF359" s="13">
        <f t="shared" si="22"/>
        <v>2</v>
      </c>
      <c r="AG359" s="54">
        <f t="shared" si="24"/>
        <v>20</v>
      </c>
      <c r="AH359" s="57">
        <f t="shared" si="23"/>
        <v>40</v>
      </c>
      <c r="AI359" s="13">
        <v>1</v>
      </c>
      <c r="AJ359" s="13" t="s">
        <v>704</v>
      </c>
      <c r="AK359" s="13">
        <v>4</v>
      </c>
      <c r="AM359" s="13" t="s">
        <v>710</v>
      </c>
      <c r="AN359" s="13" t="s">
        <v>421</v>
      </c>
    </row>
    <row r="360" spans="1:40" ht="15" customHeight="1" x14ac:dyDescent="0.25">
      <c r="A360" s="13" t="s">
        <v>925</v>
      </c>
      <c r="B360" s="13" t="s">
        <v>930</v>
      </c>
      <c r="C360" s="13">
        <v>2022</v>
      </c>
      <c r="D360" s="13">
        <v>250</v>
      </c>
      <c r="E360" s="13" t="s">
        <v>277</v>
      </c>
      <c r="F360" t="s">
        <v>914</v>
      </c>
      <c r="G360" t="s">
        <v>899</v>
      </c>
      <c r="H360" t="s">
        <v>916</v>
      </c>
      <c r="I360">
        <v>56.670458000000004</v>
      </c>
      <c r="J360">
        <v>-111.992425</v>
      </c>
      <c r="K360" s="13" t="s">
        <v>568</v>
      </c>
      <c r="M360" s="53">
        <v>44752</v>
      </c>
      <c r="N360" s="13" t="s">
        <v>284</v>
      </c>
      <c r="O360" s="13">
        <v>5</v>
      </c>
      <c r="P360" s="13">
        <v>100</v>
      </c>
      <c r="Q360" s="13" t="s">
        <v>16</v>
      </c>
      <c r="R360" s="13" t="s">
        <v>13</v>
      </c>
      <c r="S360" s="13" t="s">
        <v>583</v>
      </c>
      <c r="T360" s="13" t="s">
        <v>593</v>
      </c>
      <c r="U360" s="13" t="s">
        <v>615</v>
      </c>
      <c r="V360" s="13" t="s">
        <v>661</v>
      </c>
      <c r="X360" s="13">
        <v>128563</v>
      </c>
      <c r="Y360" s="13" t="s">
        <v>323</v>
      </c>
      <c r="AB360" s="13">
        <v>2</v>
      </c>
      <c r="AF360" s="13">
        <f t="shared" si="22"/>
        <v>2</v>
      </c>
      <c r="AG360" s="54">
        <f t="shared" si="24"/>
        <v>20</v>
      </c>
      <c r="AH360" s="57">
        <f t="shared" si="23"/>
        <v>40</v>
      </c>
      <c r="AI360" s="13">
        <v>1</v>
      </c>
      <c r="AJ360" s="13" t="s">
        <v>704</v>
      </c>
      <c r="AK360" s="13">
        <v>7</v>
      </c>
      <c r="AM360" s="13" t="s">
        <v>323</v>
      </c>
    </row>
    <row r="361" spans="1:40" ht="15" customHeight="1" x14ac:dyDescent="0.25">
      <c r="A361" s="13" t="s">
        <v>925</v>
      </c>
      <c r="B361" s="13" t="s">
        <v>930</v>
      </c>
      <c r="C361" s="13">
        <v>2022</v>
      </c>
      <c r="D361" s="13">
        <v>250</v>
      </c>
      <c r="E361" s="13" t="s">
        <v>277</v>
      </c>
      <c r="F361" t="s">
        <v>914</v>
      </c>
      <c r="G361" t="s">
        <v>899</v>
      </c>
      <c r="H361" t="s">
        <v>916</v>
      </c>
      <c r="I361">
        <v>56.670458000000004</v>
      </c>
      <c r="J361">
        <v>-111.992425</v>
      </c>
      <c r="K361" s="13" t="s">
        <v>568</v>
      </c>
      <c r="M361" s="53">
        <v>44752</v>
      </c>
      <c r="N361" s="13" t="s">
        <v>284</v>
      </c>
      <c r="O361" s="13">
        <v>5</v>
      </c>
      <c r="P361" s="13">
        <v>100</v>
      </c>
      <c r="Q361" s="13" t="s">
        <v>16</v>
      </c>
      <c r="R361" s="13" t="s">
        <v>13</v>
      </c>
      <c r="S361" s="13" t="s">
        <v>583</v>
      </c>
      <c r="T361" s="13" t="s">
        <v>593</v>
      </c>
      <c r="U361" s="13" t="s">
        <v>615</v>
      </c>
      <c r="V361" s="13" t="s">
        <v>661</v>
      </c>
      <c r="X361" s="13" t="s">
        <v>702</v>
      </c>
      <c r="Y361" s="13" t="s">
        <v>319</v>
      </c>
      <c r="AB361" s="13">
        <v>8</v>
      </c>
      <c r="AF361" s="13">
        <f t="shared" si="22"/>
        <v>8</v>
      </c>
      <c r="AG361" s="54">
        <f t="shared" si="24"/>
        <v>20</v>
      </c>
      <c r="AH361" s="57">
        <f t="shared" si="23"/>
        <v>160</v>
      </c>
      <c r="AI361" s="13">
        <v>1</v>
      </c>
      <c r="AJ361" s="13" t="s">
        <v>704</v>
      </c>
      <c r="AK361" s="13">
        <v>6</v>
      </c>
      <c r="AM361" s="13" t="s">
        <v>319</v>
      </c>
      <c r="AN361" s="13" t="s">
        <v>714</v>
      </c>
    </row>
    <row r="362" spans="1:40" ht="15" customHeight="1" x14ac:dyDescent="0.25">
      <c r="A362" s="13" t="s">
        <v>925</v>
      </c>
      <c r="B362" s="13" t="s">
        <v>930</v>
      </c>
      <c r="C362" s="13">
        <v>2022</v>
      </c>
      <c r="D362" s="13">
        <v>250</v>
      </c>
      <c r="E362" s="13" t="s">
        <v>277</v>
      </c>
      <c r="F362" t="s">
        <v>914</v>
      </c>
      <c r="G362" t="s">
        <v>899</v>
      </c>
      <c r="H362" t="s">
        <v>916</v>
      </c>
      <c r="I362">
        <v>56.670458000000004</v>
      </c>
      <c r="J362">
        <v>-111.992425</v>
      </c>
      <c r="K362" s="13" t="s">
        <v>568</v>
      </c>
      <c r="M362" s="53">
        <v>44752</v>
      </c>
      <c r="N362" s="13" t="s">
        <v>284</v>
      </c>
      <c r="O362" s="13">
        <v>5</v>
      </c>
      <c r="P362" s="13">
        <v>100</v>
      </c>
      <c r="Q362" s="13" t="s">
        <v>16</v>
      </c>
      <c r="R362" s="13" t="s">
        <v>13</v>
      </c>
      <c r="S362" s="13" t="s">
        <v>583</v>
      </c>
      <c r="T362" s="13" t="s">
        <v>593</v>
      </c>
      <c r="U362" s="13" t="s">
        <v>615</v>
      </c>
      <c r="V362" s="13" t="s">
        <v>661</v>
      </c>
      <c r="X362" s="13">
        <v>128457</v>
      </c>
      <c r="Y362" s="13" t="s">
        <v>321</v>
      </c>
      <c r="AB362" s="13">
        <v>8</v>
      </c>
      <c r="AF362" s="13">
        <f t="shared" si="22"/>
        <v>8</v>
      </c>
      <c r="AG362" s="54">
        <f t="shared" si="24"/>
        <v>20</v>
      </c>
      <c r="AH362" s="57">
        <f t="shared" si="23"/>
        <v>160</v>
      </c>
      <c r="AJ362" s="13" t="s">
        <v>704</v>
      </c>
      <c r="AK362" s="13">
        <v>6</v>
      </c>
      <c r="AL362" s="13" t="s">
        <v>443</v>
      </c>
      <c r="AM362" s="13" t="s">
        <v>321</v>
      </c>
    </row>
    <row r="363" spans="1:40" ht="15" customHeight="1" x14ac:dyDescent="0.25">
      <c r="A363" s="13" t="s">
        <v>925</v>
      </c>
      <c r="B363" s="13" t="s">
        <v>930</v>
      </c>
      <c r="C363" s="13">
        <v>2022</v>
      </c>
      <c r="D363" s="13">
        <v>250</v>
      </c>
      <c r="E363" s="13" t="s">
        <v>277</v>
      </c>
      <c r="F363" t="s">
        <v>914</v>
      </c>
      <c r="G363" t="s">
        <v>899</v>
      </c>
      <c r="H363" t="s">
        <v>916</v>
      </c>
      <c r="I363">
        <v>56.670458000000004</v>
      </c>
      <c r="J363">
        <v>-111.992425</v>
      </c>
      <c r="K363" s="13" t="s">
        <v>568</v>
      </c>
      <c r="M363" s="53">
        <v>44752</v>
      </c>
      <c r="N363" s="13" t="s">
        <v>284</v>
      </c>
      <c r="O363" s="13">
        <v>5</v>
      </c>
      <c r="P363" s="13">
        <v>100</v>
      </c>
      <c r="Q363" s="13" t="s">
        <v>16</v>
      </c>
      <c r="R363" s="13" t="s">
        <v>13</v>
      </c>
      <c r="S363" s="13" t="s">
        <v>583</v>
      </c>
      <c r="T363" s="13" t="s">
        <v>593</v>
      </c>
      <c r="U363" s="13" t="s">
        <v>615</v>
      </c>
      <c r="V363" s="13" t="s">
        <v>661</v>
      </c>
      <c r="X363" s="13">
        <v>129018</v>
      </c>
      <c r="Y363" s="13" t="s">
        <v>317</v>
      </c>
      <c r="AB363" s="13">
        <v>3</v>
      </c>
      <c r="AF363" s="13">
        <f t="shared" si="22"/>
        <v>3</v>
      </c>
      <c r="AG363" s="54">
        <f t="shared" si="24"/>
        <v>20</v>
      </c>
      <c r="AH363" s="57">
        <f t="shared" si="23"/>
        <v>60</v>
      </c>
      <c r="AI363" s="13">
        <v>1</v>
      </c>
      <c r="AJ363" s="13" t="s">
        <v>704</v>
      </c>
      <c r="AK363" s="13">
        <v>8</v>
      </c>
      <c r="AM363" s="13" t="s">
        <v>317</v>
      </c>
    </row>
    <row r="364" spans="1:40" ht="15" customHeight="1" x14ac:dyDescent="0.25">
      <c r="A364" s="13" t="s">
        <v>925</v>
      </c>
      <c r="B364" s="13" t="s">
        <v>930</v>
      </c>
      <c r="C364" s="13">
        <v>2022</v>
      </c>
      <c r="D364" s="13">
        <v>250</v>
      </c>
      <c r="E364" s="13" t="s">
        <v>277</v>
      </c>
      <c r="F364" t="s">
        <v>914</v>
      </c>
      <c r="G364" t="s">
        <v>899</v>
      </c>
      <c r="H364" t="s">
        <v>916</v>
      </c>
      <c r="I364">
        <v>56.670458000000004</v>
      </c>
      <c r="J364">
        <v>-111.992425</v>
      </c>
      <c r="K364" s="13" t="s">
        <v>568</v>
      </c>
      <c r="M364" s="53">
        <v>44752</v>
      </c>
      <c r="N364" s="13" t="s">
        <v>284</v>
      </c>
      <c r="O364" s="13">
        <v>5</v>
      </c>
      <c r="P364" s="13">
        <v>100</v>
      </c>
      <c r="Q364" s="13" t="s">
        <v>16</v>
      </c>
      <c r="R364" s="13" t="s">
        <v>13</v>
      </c>
      <c r="S364" s="13" t="s">
        <v>583</v>
      </c>
      <c r="T364" s="13" t="s">
        <v>593</v>
      </c>
      <c r="U364" s="13" t="s">
        <v>615</v>
      </c>
      <c r="V364" s="13" t="s">
        <v>660</v>
      </c>
      <c r="W364" s="13" t="s">
        <v>684</v>
      </c>
      <c r="X364" s="13">
        <v>128079</v>
      </c>
      <c r="Y364" s="13" t="s">
        <v>309</v>
      </c>
      <c r="AB364" s="13">
        <v>5</v>
      </c>
      <c r="AF364" s="13">
        <f t="shared" si="22"/>
        <v>5</v>
      </c>
      <c r="AG364" s="54">
        <f t="shared" si="24"/>
        <v>20</v>
      </c>
      <c r="AH364" s="57">
        <f t="shared" si="23"/>
        <v>100</v>
      </c>
      <c r="AI364" s="13">
        <v>1</v>
      </c>
      <c r="AJ364" s="13" t="s">
        <v>703</v>
      </c>
      <c r="AK364" s="13">
        <v>8</v>
      </c>
      <c r="AM364" s="13" t="s">
        <v>309</v>
      </c>
    </row>
    <row r="365" spans="1:40" ht="15" customHeight="1" x14ac:dyDescent="0.25">
      <c r="A365" s="13" t="s">
        <v>925</v>
      </c>
      <c r="B365" s="13" t="s">
        <v>930</v>
      </c>
      <c r="C365" s="13">
        <v>2022</v>
      </c>
      <c r="D365" s="13">
        <v>250</v>
      </c>
      <c r="E365" s="13" t="s">
        <v>277</v>
      </c>
      <c r="F365" t="s">
        <v>914</v>
      </c>
      <c r="G365" t="s">
        <v>899</v>
      </c>
      <c r="H365" t="s">
        <v>916</v>
      </c>
      <c r="I365">
        <v>56.670458000000004</v>
      </c>
      <c r="J365">
        <v>-111.992425</v>
      </c>
      <c r="K365" s="13" t="s">
        <v>568</v>
      </c>
      <c r="M365" s="53">
        <v>44752</v>
      </c>
      <c r="N365" s="13" t="s">
        <v>284</v>
      </c>
      <c r="O365" s="13">
        <v>5</v>
      </c>
      <c r="P365" s="13">
        <v>100</v>
      </c>
      <c r="Q365" s="13" t="s">
        <v>16</v>
      </c>
      <c r="R365" s="13" t="s">
        <v>13</v>
      </c>
      <c r="S365" s="13" t="s">
        <v>583</v>
      </c>
      <c r="T365" s="13" t="s">
        <v>593</v>
      </c>
      <c r="U365" s="13" t="s">
        <v>615</v>
      </c>
      <c r="V365" s="13" t="s">
        <v>660</v>
      </c>
      <c r="W365" s="13" t="s">
        <v>684</v>
      </c>
      <c r="X365" s="13">
        <v>128161</v>
      </c>
      <c r="Y365" s="13" t="s">
        <v>386</v>
      </c>
      <c r="AB365" s="13">
        <v>2</v>
      </c>
      <c r="AF365" s="13">
        <f t="shared" si="22"/>
        <v>2</v>
      </c>
      <c r="AG365" s="54">
        <f t="shared" si="24"/>
        <v>20</v>
      </c>
      <c r="AH365" s="57">
        <f t="shared" si="23"/>
        <v>40</v>
      </c>
      <c r="AI365" s="13">
        <v>1</v>
      </c>
      <c r="AJ365" s="13" t="s">
        <v>703</v>
      </c>
      <c r="AK365" s="13">
        <v>5</v>
      </c>
      <c r="AM365" s="13" t="s">
        <v>386</v>
      </c>
    </row>
    <row r="366" spans="1:40" ht="15" customHeight="1" x14ac:dyDescent="0.25">
      <c r="A366" s="13" t="s">
        <v>925</v>
      </c>
      <c r="B366" s="13" t="s">
        <v>930</v>
      </c>
      <c r="C366" s="13">
        <v>2022</v>
      </c>
      <c r="D366" s="13">
        <v>250</v>
      </c>
      <c r="E366" s="13" t="s">
        <v>277</v>
      </c>
      <c r="F366" t="s">
        <v>914</v>
      </c>
      <c r="G366" t="s">
        <v>899</v>
      </c>
      <c r="H366" t="s">
        <v>916</v>
      </c>
      <c r="I366">
        <v>56.670458000000004</v>
      </c>
      <c r="J366">
        <v>-111.992425</v>
      </c>
      <c r="K366" s="13" t="s">
        <v>568</v>
      </c>
      <c r="M366" s="53">
        <v>44752</v>
      </c>
      <c r="N366" s="13" t="s">
        <v>284</v>
      </c>
      <c r="O366" s="13">
        <v>5</v>
      </c>
      <c r="P366" s="13">
        <v>100</v>
      </c>
      <c r="Q366" s="13" t="s">
        <v>16</v>
      </c>
      <c r="R366" s="13" t="s">
        <v>13</v>
      </c>
      <c r="S366" s="13" t="s">
        <v>583</v>
      </c>
      <c r="T366" s="13" t="s">
        <v>593</v>
      </c>
      <c r="U366" s="13" t="s">
        <v>615</v>
      </c>
      <c r="V366" s="13" t="s">
        <v>660</v>
      </c>
      <c r="W366" s="13" t="s">
        <v>684</v>
      </c>
      <c r="X366" s="13">
        <v>128173</v>
      </c>
      <c r="Y366" s="13" t="s">
        <v>363</v>
      </c>
      <c r="AB366" s="13">
        <v>1</v>
      </c>
      <c r="AF366" s="13">
        <f t="shared" si="22"/>
        <v>1</v>
      </c>
      <c r="AG366" s="54">
        <f t="shared" si="24"/>
        <v>20</v>
      </c>
      <c r="AH366" s="57">
        <f t="shared" si="23"/>
        <v>20</v>
      </c>
      <c r="AI366" s="13">
        <v>1</v>
      </c>
      <c r="AJ366" s="13" t="s">
        <v>703</v>
      </c>
      <c r="AK366" s="13">
        <v>7</v>
      </c>
      <c r="AM366" s="13" t="s">
        <v>363</v>
      </c>
    </row>
    <row r="367" spans="1:40" ht="15" customHeight="1" x14ac:dyDescent="0.25">
      <c r="A367" s="13" t="s">
        <v>925</v>
      </c>
      <c r="B367" s="13" t="s">
        <v>930</v>
      </c>
      <c r="C367" s="13">
        <v>2022</v>
      </c>
      <c r="D367" s="13">
        <v>250</v>
      </c>
      <c r="E367" s="13" t="s">
        <v>277</v>
      </c>
      <c r="F367" t="s">
        <v>914</v>
      </c>
      <c r="G367" t="s">
        <v>899</v>
      </c>
      <c r="H367" t="s">
        <v>916</v>
      </c>
      <c r="I367">
        <v>56.670458000000004</v>
      </c>
      <c r="J367">
        <v>-111.992425</v>
      </c>
      <c r="K367" s="13" t="s">
        <v>568</v>
      </c>
      <c r="M367" s="53">
        <v>44752</v>
      </c>
      <c r="N367" s="55" t="s">
        <v>284</v>
      </c>
      <c r="O367" s="13">
        <v>5</v>
      </c>
      <c r="P367" s="13">
        <v>100</v>
      </c>
      <c r="Q367" s="13" t="s">
        <v>16</v>
      </c>
      <c r="R367" s="13" t="s">
        <v>13</v>
      </c>
      <c r="S367" s="13" t="s">
        <v>583</v>
      </c>
      <c r="T367" s="13" t="s">
        <v>593</v>
      </c>
      <c r="U367" s="13" t="s">
        <v>615</v>
      </c>
      <c r="V367" s="13" t="s">
        <v>660</v>
      </c>
      <c r="W367" s="13" t="s">
        <v>684</v>
      </c>
      <c r="X367" s="13">
        <v>128078</v>
      </c>
      <c r="Y367" s="13" t="s">
        <v>324</v>
      </c>
      <c r="AB367" s="13">
        <v>2</v>
      </c>
      <c r="AF367" s="13">
        <f t="shared" si="22"/>
        <v>2</v>
      </c>
      <c r="AG367" s="54">
        <f t="shared" si="24"/>
        <v>20</v>
      </c>
      <c r="AH367" s="57">
        <f t="shared" si="23"/>
        <v>40</v>
      </c>
      <c r="AJ367" s="13" t="s">
        <v>703</v>
      </c>
      <c r="AK367" s="13">
        <v>7</v>
      </c>
      <c r="AM367" s="13" t="s">
        <v>312</v>
      </c>
      <c r="AN367" s="13" t="s">
        <v>324</v>
      </c>
    </row>
    <row r="368" spans="1:40" ht="15" customHeight="1" x14ac:dyDescent="0.25">
      <c r="A368" s="13" t="s">
        <v>925</v>
      </c>
      <c r="B368" s="13" t="s">
        <v>930</v>
      </c>
      <c r="C368" s="13">
        <v>2022</v>
      </c>
      <c r="D368" s="13">
        <v>250</v>
      </c>
      <c r="E368" s="13" t="s">
        <v>277</v>
      </c>
      <c r="F368" t="s">
        <v>914</v>
      </c>
      <c r="G368" t="s">
        <v>899</v>
      </c>
      <c r="H368" t="s">
        <v>916</v>
      </c>
      <c r="I368">
        <v>56.670458000000004</v>
      </c>
      <c r="J368">
        <v>-111.992425</v>
      </c>
      <c r="K368" s="13" t="s">
        <v>568</v>
      </c>
      <c r="M368" s="53">
        <v>44752</v>
      </c>
      <c r="N368" s="13" t="s">
        <v>284</v>
      </c>
      <c r="O368" s="13">
        <v>5</v>
      </c>
      <c r="P368" s="13">
        <v>100</v>
      </c>
      <c r="Q368" s="13" t="s">
        <v>16</v>
      </c>
      <c r="R368" s="13" t="s">
        <v>13</v>
      </c>
      <c r="S368" s="13" t="s">
        <v>583</v>
      </c>
      <c r="T368" s="13" t="s">
        <v>593</v>
      </c>
      <c r="U368" s="13" t="s">
        <v>615</v>
      </c>
      <c r="V368" s="13" t="s">
        <v>660</v>
      </c>
      <c r="W368" s="13" t="s">
        <v>685</v>
      </c>
      <c r="X368" s="13">
        <v>128277</v>
      </c>
      <c r="Y368" s="13" t="s">
        <v>308</v>
      </c>
      <c r="AB368" s="13">
        <v>2</v>
      </c>
      <c r="AF368" s="13">
        <f t="shared" si="22"/>
        <v>2</v>
      </c>
      <c r="AG368" s="54">
        <f t="shared" si="24"/>
        <v>20</v>
      </c>
      <c r="AH368" s="57">
        <f t="shared" si="23"/>
        <v>40</v>
      </c>
      <c r="AI368" s="13">
        <v>1</v>
      </c>
      <c r="AJ368" s="13" t="s">
        <v>703</v>
      </c>
      <c r="AK368" s="13">
        <v>9</v>
      </c>
      <c r="AM368" s="13" t="s">
        <v>308</v>
      </c>
    </row>
    <row r="369" spans="1:40" ht="15" customHeight="1" x14ac:dyDescent="0.25">
      <c r="A369" s="13" t="s">
        <v>925</v>
      </c>
      <c r="B369" s="13" t="s">
        <v>930</v>
      </c>
      <c r="C369" s="13">
        <v>2022</v>
      </c>
      <c r="D369" s="13">
        <v>250</v>
      </c>
      <c r="E369" s="13" t="s">
        <v>277</v>
      </c>
      <c r="F369" t="s">
        <v>914</v>
      </c>
      <c r="G369" t="s">
        <v>899</v>
      </c>
      <c r="H369" t="s">
        <v>916</v>
      </c>
      <c r="I369">
        <v>56.670458000000004</v>
      </c>
      <c r="J369">
        <v>-111.992425</v>
      </c>
      <c r="K369" s="13" t="s">
        <v>568</v>
      </c>
      <c r="M369" s="53">
        <v>44752</v>
      </c>
      <c r="N369" s="13" t="s">
        <v>284</v>
      </c>
      <c r="O369" s="13">
        <v>5</v>
      </c>
      <c r="P369" s="13">
        <v>100</v>
      </c>
      <c r="Q369" s="13" t="s">
        <v>16</v>
      </c>
      <c r="R369" s="13" t="s">
        <v>13</v>
      </c>
      <c r="S369" s="13" t="s">
        <v>583</v>
      </c>
      <c r="T369" s="13" t="s">
        <v>593</v>
      </c>
      <c r="U369" s="13" t="s">
        <v>615</v>
      </c>
      <c r="X369" s="13">
        <v>127917</v>
      </c>
      <c r="Y369" s="13" t="s">
        <v>322</v>
      </c>
      <c r="AB369" s="13">
        <v>9</v>
      </c>
      <c r="AF369" s="13">
        <f t="shared" si="22"/>
        <v>9</v>
      </c>
      <c r="AG369" s="54">
        <f t="shared" si="24"/>
        <v>20</v>
      </c>
      <c r="AH369" s="57">
        <f t="shared" si="23"/>
        <v>180</v>
      </c>
      <c r="AJ369" s="13" t="s">
        <v>704</v>
      </c>
      <c r="AK369" s="13">
        <v>8</v>
      </c>
      <c r="AL369" s="13" t="s">
        <v>443</v>
      </c>
      <c r="AM369" s="13" t="s">
        <v>322</v>
      </c>
    </row>
    <row r="370" spans="1:40" ht="15" customHeight="1" x14ac:dyDescent="0.25">
      <c r="A370" s="13" t="s">
        <v>925</v>
      </c>
      <c r="B370" s="13" t="s">
        <v>930</v>
      </c>
      <c r="C370" s="13">
        <v>2022</v>
      </c>
      <c r="D370" s="13">
        <v>250</v>
      </c>
      <c r="E370" s="13" t="s">
        <v>277</v>
      </c>
      <c r="F370" t="s">
        <v>914</v>
      </c>
      <c r="G370" t="s">
        <v>899</v>
      </c>
      <c r="H370" t="s">
        <v>916</v>
      </c>
      <c r="I370">
        <v>56.670458000000004</v>
      </c>
      <c r="J370">
        <v>-111.992425</v>
      </c>
      <c r="K370" s="13" t="s">
        <v>568</v>
      </c>
      <c r="M370" s="53">
        <v>44752</v>
      </c>
      <c r="N370" s="55" t="s">
        <v>284</v>
      </c>
      <c r="O370" s="13">
        <v>5</v>
      </c>
      <c r="P370" s="13">
        <v>100</v>
      </c>
      <c r="Q370" s="13" t="s">
        <v>14</v>
      </c>
      <c r="R370" s="13" t="s">
        <v>13</v>
      </c>
      <c r="S370" s="13" t="s">
        <v>583</v>
      </c>
      <c r="T370" s="13" t="s">
        <v>597</v>
      </c>
      <c r="X370" s="13">
        <v>100502</v>
      </c>
      <c r="Y370" s="13" t="s">
        <v>343</v>
      </c>
      <c r="AC370" s="13">
        <v>1</v>
      </c>
      <c r="AF370" s="13">
        <f t="shared" si="22"/>
        <v>1</v>
      </c>
      <c r="AG370" s="54">
        <f t="shared" si="24"/>
        <v>20</v>
      </c>
      <c r="AH370" s="57">
        <f t="shared" si="23"/>
        <v>20</v>
      </c>
      <c r="AI370" s="13">
        <v>1</v>
      </c>
      <c r="AJ370" s="13" t="s">
        <v>708</v>
      </c>
      <c r="AK370" s="13">
        <v>1</v>
      </c>
      <c r="AL370" s="13" t="s">
        <v>788</v>
      </c>
      <c r="AM370" s="13" t="s">
        <v>343</v>
      </c>
    </row>
    <row r="371" spans="1:40" ht="15" customHeight="1" x14ac:dyDescent="0.25">
      <c r="A371" s="13" t="s">
        <v>925</v>
      </c>
      <c r="B371" s="13" t="s">
        <v>930</v>
      </c>
      <c r="C371" s="13">
        <v>2022</v>
      </c>
      <c r="D371" s="13">
        <v>250</v>
      </c>
      <c r="E371" s="13" t="s">
        <v>277</v>
      </c>
      <c r="F371" t="s">
        <v>914</v>
      </c>
      <c r="G371" t="s">
        <v>899</v>
      </c>
      <c r="H371" t="s">
        <v>916</v>
      </c>
      <c r="I371">
        <v>56.670458000000004</v>
      </c>
      <c r="J371">
        <v>-111.992425</v>
      </c>
      <c r="K371" s="13" t="s">
        <v>568</v>
      </c>
      <c r="M371" s="53">
        <v>44752</v>
      </c>
      <c r="N371" s="55" t="s">
        <v>287</v>
      </c>
      <c r="O371" s="13">
        <v>100</v>
      </c>
      <c r="P371" s="13">
        <v>100</v>
      </c>
      <c r="Q371" s="13" t="s">
        <v>22</v>
      </c>
      <c r="R371" s="13" t="s">
        <v>13</v>
      </c>
      <c r="S371" s="13" t="s">
        <v>583</v>
      </c>
      <c r="T371" s="13" t="s">
        <v>598</v>
      </c>
      <c r="U371" s="13" t="s">
        <v>651</v>
      </c>
      <c r="X371" s="13">
        <v>103683</v>
      </c>
      <c r="Y371" s="13" t="s">
        <v>436</v>
      </c>
      <c r="AC371" s="13">
        <v>1</v>
      </c>
      <c r="AF371" s="13">
        <f t="shared" si="22"/>
        <v>1</v>
      </c>
      <c r="AG371" s="54">
        <f t="shared" si="24"/>
        <v>1</v>
      </c>
      <c r="AH371" s="57">
        <f t="shared" si="23"/>
        <v>1</v>
      </c>
      <c r="AI371" s="13">
        <v>1</v>
      </c>
      <c r="AJ371" s="13" t="s">
        <v>703</v>
      </c>
      <c r="AK371" s="13">
        <v>8</v>
      </c>
      <c r="AM371" s="13" t="s">
        <v>702</v>
      </c>
      <c r="AN371" s="13" t="s">
        <v>737</v>
      </c>
    </row>
    <row r="372" spans="1:40" ht="15" customHeight="1" x14ac:dyDescent="0.25">
      <c r="A372" s="13" t="s">
        <v>925</v>
      </c>
      <c r="B372" s="13" t="s">
        <v>930</v>
      </c>
      <c r="C372" s="13">
        <v>2022</v>
      </c>
      <c r="D372" s="13">
        <v>250</v>
      </c>
      <c r="E372" s="13" t="s">
        <v>277</v>
      </c>
      <c r="F372" t="s">
        <v>914</v>
      </c>
      <c r="G372" t="s">
        <v>899</v>
      </c>
      <c r="H372" t="s">
        <v>916</v>
      </c>
      <c r="I372">
        <v>56.670458000000004</v>
      </c>
      <c r="J372">
        <v>-111.992425</v>
      </c>
      <c r="K372" s="13" t="s">
        <v>568</v>
      </c>
      <c r="M372" s="53">
        <v>44752</v>
      </c>
      <c r="N372" s="13" t="s">
        <v>284</v>
      </c>
      <c r="O372" s="13">
        <v>5</v>
      </c>
      <c r="P372" s="13">
        <v>100</v>
      </c>
      <c r="Q372" s="13" t="s">
        <v>22</v>
      </c>
      <c r="R372" s="13" t="s">
        <v>13</v>
      </c>
      <c r="S372" s="13" t="s">
        <v>583</v>
      </c>
      <c r="T372" s="13" t="s">
        <v>598</v>
      </c>
      <c r="U372" s="13" t="s">
        <v>623</v>
      </c>
      <c r="V372" s="13" t="s">
        <v>668</v>
      </c>
      <c r="W372" s="13" t="s">
        <v>688</v>
      </c>
      <c r="X372" s="13">
        <v>1088832</v>
      </c>
      <c r="Y372" s="13" t="s">
        <v>372</v>
      </c>
      <c r="AC372" s="13">
        <v>4</v>
      </c>
      <c r="AF372" s="13">
        <f t="shared" si="22"/>
        <v>4</v>
      </c>
      <c r="AG372" s="54">
        <f t="shared" si="24"/>
        <v>20</v>
      </c>
      <c r="AH372" s="57">
        <f t="shared" si="23"/>
        <v>80</v>
      </c>
      <c r="AI372" s="13">
        <v>1</v>
      </c>
      <c r="AJ372" s="13" t="s">
        <v>708</v>
      </c>
      <c r="AK372" s="13">
        <v>8</v>
      </c>
      <c r="AM372" s="13" t="s">
        <v>711</v>
      </c>
      <c r="AN372" s="13" t="s">
        <v>372</v>
      </c>
    </row>
    <row r="373" spans="1:40" ht="15" customHeight="1" x14ac:dyDescent="0.25">
      <c r="A373" s="13" t="s">
        <v>925</v>
      </c>
      <c r="B373" s="13" t="s">
        <v>930</v>
      </c>
      <c r="C373" s="13">
        <v>2022</v>
      </c>
      <c r="D373" s="13">
        <v>250</v>
      </c>
      <c r="E373" s="13" t="s">
        <v>277</v>
      </c>
      <c r="F373" t="s">
        <v>914</v>
      </c>
      <c r="G373" t="s">
        <v>899</v>
      </c>
      <c r="H373" t="s">
        <v>916</v>
      </c>
      <c r="I373">
        <v>56.670458000000004</v>
      </c>
      <c r="J373">
        <v>-111.992425</v>
      </c>
      <c r="K373" s="13" t="s">
        <v>568</v>
      </c>
      <c r="M373" s="53">
        <v>44752</v>
      </c>
      <c r="N373" s="13" t="s">
        <v>284</v>
      </c>
      <c r="O373" s="13">
        <v>5</v>
      </c>
      <c r="P373" s="13">
        <v>100</v>
      </c>
      <c r="Q373" s="13" t="s">
        <v>22</v>
      </c>
      <c r="R373" s="13" t="s">
        <v>13</v>
      </c>
      <c r="S373" s="13" t="s">
        <v>583</v>
      </c>
      <c r="T373" s="13" t="s">
        <v>598</v>
      </c>
      <c r="U373" s="13" t="s">
        <v>643</v>
      </c>
      <c r="V373" s="13" t="s">
        <v>677</v>
      </c>
      <c r="W373" s="13" t="s">
        <v>694</v>
      </c>
      <c r="X373" s="13">
        <v>103558</v>
      </c>
      <c r="Y373" s="13" t="s">
        <v>346</v>
      </c>
      <c r="AC373" s="13">
        <v>5</v>
      </c>
      <c r="AF373" s="13">
        <f t="shared" si="22"/>
        <v>5</v>
      </c>
      <c r="AG373" s="54">
        <f t="shared" si="24"/>
        <v>20</v>
      </c>
      <c r="AH373" s="57">
        <f t="shared" si="23"/>
        <v>100</v>
      </c>
      <c r="AI373" s="13">
        <v>1</v>
      </c>
      <c r="AJ373" s="13" t="s">
        <v>703</v>
      </c>
      <c r="AK373" s="13">
        <v>1</v>
      </c>
      <c r="AM373" s="13" t="s">
        <v>346</v>
      </c>
    </row>
    <row r="374" spans="1:40" ht="15" customHeight="1" x14ac:dyDescent="0.25">
      <c r="A374" s="13" t="s">
        <v>925</v>
      </c>
      <c r="B374" s="13" t="s">
        <v>930</v>
      </c>
      <c r="C374" s="13">
        <v>2022</v>
      </c>
      <c r="D374" s="13">
        <v>250</v>
      </c>
      <c r="E374" s="13" t="s">
        <v>277</v>
      </c>
      <c r="F374" t="s">
        <v>914</v>
      </c>
      <c r="G374" t="s">
        <v>899</v>
      </c>
      <c r="H374" t="s">
        <v>916</v>
      </c>
      <c r="I374">
        <v>56.670458000000004</v>
      </c>
      <c r="J374">
        <v>-111.992425</v>
      </c>
      <c r="K374" s="13" t="s">
        <v>568</v>
      </c>
      <c r="M374" s="53">
        <v>44752</v>
      </c>
      <c r="N374" s="13" t="s">
        <v>284</v>
      </c>
      <c r="O374" s="13">
        <v>5</v>
      </c>
      <c r="P374" s="13">
        <v>100</v>
      </c>
      <c r="Q374" s="13" t="s">
        <v>22</v>
      </c>
      <c r="R374" s="13" t="s">
        <v>13</v>
      </c>
      <c r="S374" s="13" t="s">
        <v>583</v>
      </c>
      <c r="T374" s="13" t="s">
        <v>598</v>
      </c>
      <c r="X374" s="13">
        <v>103359</v>
      </c>
      <c r="Y374" s="13" t="s">
        <v>395</v>
      </c>
      <c r="AC374" s="13">
        <v>1</v>
      </c>
      <c r="AF374" s="13">
        <f t="shared" si="22"/>
        <v>1</v>
      </c>
      <c r="AG374" s="54">
        <f t="shared" si="24"/>
        <v>20</v>
      </c>
      <c r="AH374" s="57">
        <f t="shared" si="23"/>
        <v>20</v>
      </c>
      <c r="AJ374" s="13" t="s">
        <v>708</v>
      </c>
      <c r="AK374" s="13">
        <v>8</v>
      </c>
      <c r="AL374" s="13" t="s">
        <v>776</v>
      </c>
      <c r="AM374" s="13" t="s">
        <v>395</v>
      </c>
    </row>
    <row r="375" spans="1:40" ht="15" customHeight="1" x14ac:dyDescent="0.25">
      <c r="A375" s="13" t="s">
        <v>925</v>
      </c>
      <c r="B375" s="13" t="s">
        <v>930</v>
      </c>
      <c r="C375" s="13">
        <v>2022</v>
      </c>
      <c r="D375" s="13">
        <v>250</v>
      </c>
      <c r="E375" s="13" t="s">
        <v>277</v>
      </c>
      <c r="F375" t="s">
        <v>914</v>
      </c>
      <c r="G375" t="s">
        <v>899</v>
      </c>
      <c r="H375" t="s">
        <v>916</v>
      </c>
      <c r="I375">
        <v>56.670458000000004</v>
      </c>
      <c r="J375">
        <v>-111.992425</v>
      </c>
      <c r="K375" s="13" t="s">
        <v>568</v>
      </c>
      <c r="M375" s="53">
        <v>44752</v>
      </c>
      <c r="N375" s="55" t="s">
        <v>287</v>
      </c>
      <c r="O375" s="13">
        <v>100</v>
      </c>
      <c r="P375" s="13">
        <v>100</v>
      </c>
      <c r="Q375" s="13" t="s">
        <v>97</v>
      </c>
      <c r="R375" s="13" t="s">
        <v>13</v>
      </c>
      <c r="S375" s="13" t="s">
        <v>583</v>
      </c>
      <c r="T375" s="13" t="s">
        <v>599</v>
      </c>
      <c r="U375" s="13" t="s">
        <v>646</v>
      </c>
      <c r="X375" s="13">
        <v>101647</v>
      </c>
      <c r="Y375" s="13" t="s">
        <v>441</v>
      </c>
      <c r="AC375" s="13">
        <v>1</v>
      </c>
      <c r="AF375" s="13">
        <f t="shared" si="22"/>
        <v>1</v>
      </c>
      <c r="AG375" s="54">
        <f t="shared" si="24"/>
        <v>1</v>
      </c>
      <c r="AH375" s="57">
        <f t="shared" si="23"/>
        <v>1</v>
      </c>
      <c r="AI375" s="13">
        <v>1</v>
      </c>
      <c r="AJ375" s="13" t="s">
        <v>703</v>
      </c>
      <c r="AK375" s="13">
        <v>2</v>
      </c>
      <c r="AM375" s="13" t="s">
        <v>702</v>
      </c>
      <c r="AN375" s="13" t="s">
        <v>737</v>
      </c>
    </row>
    <row r="376" spans="1:40" ht="15" customHeight="1" x14ac:dyDescent="0.25">
      <c r="A376" s="13" t="s">
        <v>925</v>
      </c>
      <c r="B376" s="13" t="s">
        <v>930</v>
      </c>
      <c r="C376" s="13">
        <v>2022</v>
      </c>
      <c r="D376" s="13">
        <v>250</v>
      </c>
      <c r="E376" s="13" t="s">
        <v>277</v>
      </c>
      <c r="F376" t="s">
        <v>914</v>
      </c>
      <c r="G376" t="s">
        <v>899</v>
      </c>
      <c r="H376" t="s">
        <v>916</v>
      </c>
      <c r="I376">
        <v>56.670458000000004</v>
      </c>
      <c r="J376">
        <v>-111.992425</v>
      </c>
      <c r="K376" s="13" t="s">
        <v>568</v>
      </c>
      <c r="M376" s="53">
        <v>44752</v>
      </c>
      <c r="N376" s="13" t="s">
        <v>284</v>
      </c>
      <c r="O376" s="13">
        <v>5</v>
      </c>
      <c r="P376" s="13">
        <v>100</v>
      </c>
      <c r="Q376" s="13" t="s">
        <v>97</v>
      </c>
      <c r="R376" s="13" t="s">
        <v>13</v>
      </c>
      <c r="S376" s="13" t="s">
        <v>583</v>
      </c>
      <c r="T376" s="13" t="s">
        <v>599</v>
      </c>
      <c r="U376" s="13" t="s">
        <v>630</v>
      </c>
      <c r="X376" s="13">
        <v>102077</v>
      </c>
      <c r="Y376" s="13" t="s">
        <v>352</v>
      </c>
      <c r="AC376" s="13">
        <v>3</v>
      </c>
      <c r="AF376" s="13">
        <f t="shared" si="22"/>
        <v>3</v>
      </c>
      <c r="AG376" s="54">
        <f t="shared" si="24"/>
        <v>20</v>
      </c>
      <c r="AH376" s="57">
        <f t="shared" si="23"/>
        <v>60</v>
      </c>
      <c r="AI376" s="13">
        <v>1</v>
      </c>
      <c r="AJ376" s="13" t="s">
        <v>703</v>
      </c>
      <c r="AK376" s="13">
        <v>8</v>
      </c>
      <c r="AM376" s="13" t="s">
        <v>352</v>
      </c>
    </row>
    <row r="377" spans="1:40" ht="15" customHeight="1" x14ac:dyDescent="0.25">
      <c r="A377" s="13" t="s">
        <v>925</v>
      </c>
      <c r="B377" s="13" t="s">
        <v>930</v>
      </c>
      <c r="C377" s="13">
        <v>2022</v>
      </c>
      <c r="D377" s="13">
        <v>250</v>
      </c>
      <c r="E377" s="13" t="s">
        <v>277</v>
      </c>
      <c r="F377" t="s">
        <v>914</v>
      </c>
      <c r="G377" t="s">
        <v>899</v>
      </c>
      <c r="H377" t="s">
        <v>916</v>
      </c>
      <c r="I377">
        <v>56.670458000000004</v>
      </c>
      <c r="J377">
        <v>-111.992425</v>
      </c>
      <c r="K377" s="13" t="s">
        <v>568</v>
      </c>
      <c r="M377" s="53">
        <v>44752</v>
      </c>
      <c r="N377" s="13" t="s">
        <v>284</v>
      </c>
      <c r="O377" s="13">
        <v>5</v>
      </c>
      <c r="P377" s="13">
        <v>100</v>
      </c>
      <c r="Q377" s="13" t="s">
        <v>97</v>
      </c>
      <c r="R377" s="13" t="s">
        <v>13</v>
      </c>
      <c r="S377" s="13" t="s">
        <v>583</v>
      </c>
      <c r="T377" s="13" t="s">
        <v>599</v>
      </c>
      <c r="U377" s="13" t="s">
        <v>629</v>
      </c>
      <c r="X377" s="13">
        <v>102061</v>
      </c>
      <c r="Y377" s="13" t="s">
        <v>351</v>
      </c>
      <c r="AC377" s="13">
        <v>1</v>
      </c>
      <c r="AF377" s="13">
        <f t="shared" si="22"/>
        <v>1</v>
      </c>
      <c r="AG377" s="54">
        <f t="shared" si="24"/>
        <v>20</v>
      </c>
      <c r="AH377" s="57">
        <f t="shared" si="23"/>
        <v>20</v>
      </c>
      <c r="AI377" s="13">
        <v>1</v>
      </c>
      <c r="AJ377" s="13" t="s">
        <v>703</v>
      </c>
      <c r="AK377" s="13">
        <v>6</v>
      </c>
      <c r="AL377" s="13" t="s">
        <v>776</v>
      </c>
      <c r="AM377" s="13" t="s">
        <v>351</v>
      </c>
    </row>
    <row r="378" spans="1:40" ht="15" customHeight="1" x14ac:dyDescent="0.25">
      <c r="A378" s="13" t="s">
        <v>925</v>
      </c>
      <c r="B378" s="13" t="s">
        <v>930</v>
      </c>
      <c r="C378" s="13">
        <v>2022</v>
      </c>
      <c r="D378" s="13">
        <v>250</v>
      </c>
      <c r="E378" s="13" t="s">
        <v>277</v>
      </c>
      <c r="F378" t="s">
        <v>914</v>
      </c>
      <c r="G378" t="s">
        <v>899</v>
      </c>
      <c r="H378" t="s">
        <v>916</v>
      </c>
      <c r="I378">
        <v>56.670458000000004</v>
      </c>
      <c r="J378">
        <v>-111.992425</v>
      </c>
      <c r="K378" s="13" t="s">
        <v>568</v>
      </c>
      <c r="M378" s="53">
        <v>44752</v>
      </c>
      <c r="N378" s="13" t="s">
        <v>284</v>
      </c>
      <c r="O378" s="13">
        <v>5</v>
      </c>
      <c r="P378" s="13">
        <v>100</v>
      </c>
      <c r="Q378" s="13" t="s">
        <v>97</v>
      </c>
      <c r="R378" s="13" t="s">
        <v>13</v>
      </c>
      <c r="S378" s="13" t="s">
        <v>583</v>
      </c>
      <c r="T378" s="13" t="s">
        <v>599</v>
      </c>
      <c r="U378" s="13" t="s">
        <v>626</v>
      </c>
      <c r="X378" s="13">
        <v>101797</v>
      </c>
      <c r="Y378" s="13" t="s">
        <v>349</v>
      </c>
      <c r="AC378" s="13">
        <v>4</v>
      </c>
      <c r="AF378" s="13">
        <f t="shared" si="22"/>
        <v>4</v>
      </c>
      <c r="AG378" s="54">
        <f t="shared" si="24"/>
        <v>20</v>
      </c>
      <c r="AH378" s="57">
        <f t="shared" si="23"/>
        <v>80</v>
      </c>
      <c r="AI378" s="13">
        <v>1</v>
      </c>
      <c r="AJ378" s="13" t="s">
        <v>703</v>
      </c>
      <c r="AK378" s="13">
        <v>2</v>
      </c>
      <c r="AM378" s="13" t="s">
        <v>349</v>
      </c>
    </row>
    <row r="379" spans="1:40" ht="15" customHeight="1" x14ac:dyDescent="0.25">
      <c r="A379" s="13" t="s">
        <v>925</v>
      </c>
      <c r="B379" s="13" t="s">
        <v>930</v>
      </c>
      <c r="C379" s="13">
        <v>2022</v>
      </c>
      <c r="D379" s="13">
        <v>250</v>
      </c>
      <c r="E379" s="13" t="s">
        <v>277</v>
      </c>
      <c r="F379" t="s">
        <v>914</v>
      </c>
      <c r="G379" t="s">
        <v>899</v>
      </c>
      <c r="H379" t="s">
        <v>916</v>
      </c>
      <c r="I379">
        <v>56.670458000000004</v>
      </c>
      <c r="J379">
        <v>-111.992425</v>
      </c>
      <c r="K379" s="13" t="s">
        <v>568</v>
      </c>
      <c r="M379" s="53">
        <v>44752</v>
      </c>
      <c r="N379" s="13" t="s">
        <v>284</v>
      </c>
      <c r="O379" s="13">
        <v>5</v>
      </c>
      <c r="P379" s="13">
        <v>100</v>
      </c>
      <c r="Q379" s="13" t="s">
        <v>97</v>
      </c>
      <c r="R379" s="13" t="s">
        <v>13</v>
      </c>
      <c r="S379" s="13" t="s">
        <v>583</v>
      </c>
      <c r="T379" s="13" t="s">
        <v>599</v>
      </c>
      <c r="X379" s="13">
        <v>101594</v>
      </c>
      <c r="Y379" s="13" t="s">
        <v>396</v>
      </c>
      <c r="AC379" s="13">
        <v>5</v>
      </c>
      <c r="AF379" s="13">
        <f t="shared" si="22"/>
        <v>5</v>
      </c>
      <c r="AG379" s="54">
        <f t="shared" si="24"/>
        <v>20</v>
      </c>
      <c r="AH379" s="57">
        <f t="shared" si="23"/>
        <v>100</v>
      </c>
      <c r="AJ379" s="13" t="s">
        <v>703</v>
      </c>
      <c r="AK379" s="13">
        <v>1</v>
      </c>
      <c r="AL379" s="13" t="s">
        <v>745</v>
      </c>
      <c r="AM379" s="13" t="s">
        <v>396</v>
      </c>
    </row>
    <row r="380" spans="1:40" ht="15" customHeight="1" x14ac:dyDescent="0.25">
      <c r="A380" s="13" t="s">
        <v>925</v>
      </c>
      <c r="B380" s="13" t="s">
        <v>930</v>
      </c>
      <c r="C380" s="13">
        <v>2022</v>
      </c>
      <c r="D380" s="13">
        <v>250</v>
      </c>
      <c r="E380" s="13" t="s">
        <v>277</v>
      </c>
      <c r="F380" t="s">
        <v>914</v>
      </c>
      <c r="G380" t="s">
        <v>899</v>
      </c>
      <c r="H380" t="s">
        <v>916</v>
      </c>
      <c r="I380">
        <v>56.670458000000004</v>
      </c>
      <c r="J380">
        <v>-111.992425</v>
      </c>
      <c r="K380" s="13" t="s">
        <v>568</v>
      </c>
      <c r="M380" s="53">
        <v>44752</v>
      </c>
      <c r="N380" s="13" t="s">
        <v>284</v>
      </c>
      <c r="O380" s="13">
        <v>5</v>
      </c>
      <c r="P380" s="13">
        <v>100</v>
      </c>
      <c r="Q380" s="13" t="s">
        <v>97</v>
      </c>
      <c r="R380" s="13" t="s">
        <v>13</v>
      </c>
      <c r="S380" s="13" t="s">
        <v>583</v>
      </c>
      <c r="T380" s="13" t="s">
        <v>599</v>
      </c>
      <c r="X380" s="13">
        <v>102042</v>
      </c>
      <c r="Y380" s="13" t="s">
        <v>348</v>
      </c>
      <c r="AC380" s="13">
        <v>5</v>
      </c>
      <c r="AF380" s="13">
        <f t="shared" si="22"/>
        <v>5</v>
      </c>
      <c r="AG380" s="54">
        <f t="shared" ref="AG380:AG397" si="25">P380/O380</f>
        <v>20</v>
      </c>
      <c r="AH380" s="57">
        <f t="shared" si="23"/>
        <v>100</v>
      </c>
      <c r="AJ380" s="13" t="s">
        <v>703</v>
      </c>
      <c r="AK380" s="13">
        <v>8</v>
      </c>
      <c r="AL380" s="13" t="s">
        <v>788</v>
      </c>
      <c r="AM380" s="13" t="s">
        <v>348</v>
      </c>
    </row>
    <row r="381" spans="1:40" ht="15" customHeight="1" x14ac:dyDescent="0.25">
      <c r="A381" s="13" t="s">
        <v>925</v>
      </c>
      <c r="B381" s="13" t="s">
        <v>930</v>
      </c>
      <c r="C381" s="13">
        <v>2022</v>
      </c>
      <c r="D381" s="13">
        <v>250</v>
      </c>
      <c r="E381" s="13" t="s">
        <v>277</v>
      </c>
      <c r="F381" t="s">
        <v>914</v>
      </c>
      <c r="G381" t="s">
        <v>899</v>
      </c>
      <c r="H381" t="s">
        <v>916</v>
      </c>
      <c r="I381">
        <v>56.670458000000004</v>
      </c>
      <c r="J381">
        <v>-111.992425</v>
      </c>
      <c r="K381" s="13" t="s">
        <v>568</v>
      </c>
      <c r="M381" s="53">
        <v>44752</v>
      </c>
      <c r="N381" s="13" t="s">
        <v>284</v>
      </c>
      <c r="O381" s="13">
        <v>5</v>
      </c>
      <c r="P381" s="13">
        <v>100</v>
      </c>
      <c r="Q381" s="13" t="s">
        <v>23</v>
      </c>
      <c r="R381" s="13" t="s">
        <v>13</v>
      </c>
      <c r="S381" s="13" t="s">
        <v>583</v>
      </c>
      <c r="T381" s="13" t="s">
        <v>600</v>
      </c>
      <c r="X381" s="13">
        <v>115095</v>
      </c>
      <c r="Y381" s="13" t="s">
        <v>353</v>
      </c>
      <c r="AB381" s="13">
        <v>1</v>
      </c>
      <c r="AF381" s="13">
        <f t="shared" si="22"/>
        <v>1</v>
      </c>
      <c r="AG381" s="54">
        <f t="shared" si="25"/>
        <v>20</v>
      </c>
      <c r="AH381" s="57">
        <f t="shared" si="23"/>
        <v>20</v>
      </c>
      <c r="AI381" s="13">
        <v>1</v>
      </c>
      <c r="AJ381" s="13" t="s">
        <v>708</v>
      </c>
      <c r="AK381" s="13">
        <v>1</v>
      </c>
      <c r="AL381" s="13" t="s">
        <v>776</v>
      </c>
      <c r="AM381" s="13" t="s">
        <v>353</v>
      </c>
    </row>
    <row r="382" spans="1:40" ht="15" customHeight="1" x14ac:dyDescent="0.25">
      <c r="A382" s="13" t="s">
        <v>925</v>
      </c>
      <c r="B382" s="13" t="s">
        <v>930</v>
      </c>
      <c r="C382" s="13">
        <v>2022</v>
      </c>
      <c r="D382" s="13">
        <v>250</v>
      </c>
      <c r="E382" s="13" t="s">
        <v>277</v>
      </c>
      <c r="F382" t="s">
        <v>914</v>
      </c>
      <c r="G382" t="s">
        <v>899</v>
      </c>
      <c r="H382" t="s">
        <v>916</v>
      </c>
      <c r="I382">
        <v>56.670458000000004</v>
      </c>
      <c r="J382">
        <v>-111.992425</v>
      </c>
      <c r="K382" s="13" t="s">
        <v>568</v>
      </c>
      <c r="M382" s="53">
        <v>44752</v>
      </c>
      <c r="N382" s="55" t="s">
        <v>284</v>
      </c>
      <c r="O382" s="13">
        <v>5</v>
      </c>
      <c r="P382" s="13">
        <v>100</v>
      </c>
      <c r="Q382" s="13" t="s">
        <v>25</v>
      </c>
      <c r="R382" s="13" t="s">
        <v>24</v>
      </c>
      <c r="S382" s="13" t="s">
        <v>586</v>
      </c>
      <c r="T382" s="13" t="s">
        <v>604</v>
      </c>
      <c r="U382" s="13" t="s">
        <v>636</v>
      </c>
      <c r="X382" s="13">
        <v>81388</v>
      </c>
      <c r="Y382" s="13" t="s">
        <v>291</v>
      </c>
      <c r="Z382" s="13">
        <v>4</v>
      </c>
      <c r="AA382" s="13">
        <v>3</v>
      </c>
      <c r="AF382" s="13">
        <f t="shared" si="22"/>
        <v>7</v>
      </c>
      <c r="AG382" s="54">
        <f t="shared" si="25"/>
        <v>20</v>
      </c>
      <c r="AH382" s="57">
        <f t="shared" si="23"/>
        <v>140</v>
      </c>
      <c r="AI382" s="13">
        <v>1</v>
      </c>
      <c r="AJ382" s="13" t="s">
        <v>704</v>
      </c>
      <c r="AK382" s="13">
        <v>8</v>
      </c>
      <c r="AM382" s="13" t="s">
        <v>291</v>
      </c>
    </row>
    <row r="383" spans="1:40" ht="15" customHeight="1" x14ac:dyDescent="0.25">
      <c r="A383" s="13" t="s">
        <v>925</v>
      </c>
      <c r="B383" s="13" t="s">
        <v>930</v>
      </c>
      <c r="C383" s="13">
        <v>2022</v>
      </c>
      <c r="D383" s="13">
        <v>250</v>
      </c>
      <c r="E383" s="13" t="s">
        <v>277</v>
      </c>
      <c r="F383" t="s">
        <v>914</v>
      </c>
      <c r="G383" t="s">
        <v>899</v>
      </c>
      <c r="H383" t="s">
        <v>916</v>
      </c>
      <c r="I383">
        <v>56.670458000000004</v>
      </c>
      <c r="J383">
        <v>-111.992425</v>
      </c>
      <c r="K383" s="13" t="s">
        <v>568</v>
      </c>
      <c r="M383" s="53">
        <v>44752</v>
      </c>
      <c r="N383" s="55" t="s">
        <v>287</v>
      </c>
      <c r="O383" s="13">
        <v>100</v>
      </c>
      <c r="P383" s="13">
        <v>100</v>
      </c>
      <c r="Q383" s="13" t="s">
        <v>34</v>
      </c>
      <c r="R383" s="13" t="s">
        <v>24</v>
      </c>
      <c r="S383" s="13" t="s">
        <v>585</v>
      </c>
      <c r="T383" s="13" t="s">
        <v>601</v>
      </c>
      <c r="U383" s="13" t="s">
        <v>654</v>
      </c>
      <c r="X383" s="13">
        <v>76534</v>
      </c>
      <c r="Y383" s="13" t="s">
        <v>439</v>
      </c>
      <c r="Z383" s="13">
        <v>2</v>
      </c>
      <c r="AF383" s="13">
        <f t="shared" si="22"/>
        <v>2</v>
      </c>
      <c r="AG383" s="54">
        <f t="shared" si="25"/>
        <v>1</v>
      </c>
      <c r="AH383" s="57">
        <f t="shared" si="23"/>
        <v>2</v>
      </c>
      <c r="AI383" s="13">
        <v>1</v>
      </c>
      <c r="AJ383" s="13" t="s">
        <v>704</v>
      </c>
      <c r="AK383" s="13">
        <v>6</v>
      </c>
      <c r="AL383" s="13" t="s">
        <v>448</v>
      </c>
      <c r="AM383" s="13" t="s">
        <v>702</v>
      </c>
      <c r="AN383" s="13" t="s">
        <v>737</v>
      </c>
    </row>
    <row r="384" spans="1:40" ht="15" customHeight="1" x14ac:dyDescent="0.25">
      <c r="A384" s="13" t="s">
        <v>925</v>
      </c>
      <c r="B384" s="13" t="s">
        <v>930</v>
      </c>
      <c r="C384" s="13">
        <v>2022</v>
      </c>
      <c r="D384" s="13">
        <v>250</v>
      </c>
      <c r="E384" s="13" t="s">
        <v>277</v>
      </c>
      <c r="F384" t="s">
        <v>914</v>
      </c>
      <c r="G384" t="s">
        <v>899</v>
      </c>
      <c r="H384" t="s">
        <v>916</v>
      </c>
      <c r="I384">
        <v>56.670458000000004</v>
      </c>
      <c r="J384">
        <v>-111.992425</v>
      </c>
      <c r="K384" s="13" t="s">
        <v>568</v>
      </c>
      <c r="M384" s="53">
        <v>44752</v>
      </c>
      <c r="N384" s="55" t="s">
        <v>284</v>
      </c>
      <c r="O384" s="13">
        <v>5</v>
      </c>
      <c r="P384" s="13">
        <v>100</v>
      </c>
      <c r="Q384" s="13" t="s">
        <v>34</v>
      </c>
      <c r="R384" s="13" t="s">
        <v>24</v>
      </c>
      <c r="S384" s="13" t="s">
        <v>585</v>
      </c>
      <c r="T384" s="13" t="s">
        <v>601</v>
      </c>
      <c r="U384" s="13" t="s">
        <v>628</v>
      </c>
      <c r="X384" s="13">
        <v>76591</v>
      </c>
      <c r="Y384" s="13" t="s">
        <v>304</v>
      </c>
      <c r="Z384" s="13">
        <v>6</v>
      </c>
      <c r="AA384" s="13">
        <v>8</v>
      </c>
      <c r="AF384" s="13">
        <f t="shared" si="22"/>
        <v>14</v>
      </c>
      <c r="AG384" s="54">
        <f t="shared" si="25"/>
        <v>20</v>
      </c>
      <c r="AH384" s="57">
        <f t="shared" si="23"/>
        <v>280</v>
      </c>
      <c r="AI384" s="13">
        <v>1</v>
      </c>
      <c r="AJ384" s="13" t="s">
        <v>707</v>
      </c>
      <c r="AK384" s="13">
        <v>7</v>
      </c>
      <c r="AM384" s="13" t="s">
        <v>304</v>
      </c>
    </row>
    <row r="385" spans="1:40" ht="15" customHeight="1" x14ac:dyDescent="0.25">
      <c r="A385" s="13" t="s">
        <v>925</v>
      </c>
      <c r="B385" s="13" t="s">
        <v>930</v>
      </c>
      <c r="C385" s="13">
        <v>2022</v>
      </c>
      <c r="D385" s="13">
        <v>250</v>
      </c>
      <c r="E385" s="13" t="s">
        <v>277</v>
      </c>
      <c r="F385" t="s">
        <v>914</v>
      </c>
      <c r="G385" t="s">
        <v>899</v>
      </c>
      <c r="H385" t="s">
        <v>916</v>
      </c>
      <c r="I385">
        <v>56.670458000000004</v>
      </c>
      <c r="J385">
        <v>-111.992425</v>
      </c>
      <c r="K385" s="13" t="s">
        <v>568</v>
      </c>
      <c r="M385" s="53">
        <v>44752</v>
      </c>
      <c r="N385" s="55" t="s">
        <v>284</v>
      </c>
      <c r="O385" s="13">
        <v>5</v>
      </c>
      <c r="P385" s="13">
        <v>100</v>
      </c>
      <c r="Q385" s="13" t="s">
        <v>34</v>
      </c>
      <c r="R385" s="13" t="s">
        <v>24</v>
      </c>
      <c r="S385" s="13" t="s">
        <v>585</v>
      </c>
      <c r="X385" s="13">
        <v>69459</v>
      </c>
      <c r="Y385" s="13" t="s">
        <v>303</v>
      </c>
      <c r="Z385" s="13">
        <v>2</v>
      </c>
      <c r="AA385" s="13">
        <v>54</v>
      </c>
      <c r="AF385" s="13">
        <f t="shared" si="22"/>
        <v>56</v>
      </c>
      <c r="AG385" s="54">
        <f t="shared" si="25"/>
        <v>20</v>
      </c>
      <c r="AH385" s="57">
        <f t="shared" si="23"/>
        <v>1120</v>
      </c>
      <c r="AJ385" s="13" t="s">
        <v>707</v>
      </c>
      <c r="AK385" s="13">
        <v>7</v>
      </c>
      <c r="AL385" s="13" t="s">
        <v>776</v>
      </c>
      <c r="AM385" s="13" t="s">
        <v>303</v>
      </c>
    </row>
    <row r="386" spans="1:40" ht="15" customHeight="1" x14ac:dyDescent="0.25">
      <c r="A386" s="13" t="s">
        <v>925</v>
      </c>
      <c r="B386" s="13" t="s">
        <v>930</v>
      </c>
      <c r="C386" s="13">
        <v>2022</v>
      </c>
      <c r="D386" s="13">
        <v>250</v>
      </c>
      <c r="E386" s="13" t="s">
        <v>272</v>
      </c>
      <c r="F386" t="s">
        <v>917</v>
      </c>
      <c r="G386" t="s">
        <v>900</v>
      </c>
      <c r="H386" t="s">
        <v>918</v>
      </c>
      <c r="I386">
        <v>57.041955999999999</v>
      </c>
      <c r="J386">
        <v>-112.38385700000001</v>
      </c>
      <c r="K386" s="13" t="s">
        <v>569</v>
      </c>
      <c r="M386" s="53">
        <v>44753</v>
      </c>
      <c r="N386" s="55" t="s">
        <v>287</v>
      </c>
      <c r="O386" s="13">
        <v>100</v>
      </c>
      <c r="P386" s="13">
        <v>100</v>
      </c>
      <c r="Q386" s="13" t="s">
        <v>73</v>
      </c>
      <c r="R386" s="13" t="s">
        <v>577</v>
      </c>
      <c r="S386" s="13" t="s">
        <v>589</v>
      </c>
      <c r="T386" s="13" t="s">
        <v>608</v>
      </c>
      <c r="U386" s="13" t="s">
        <v>649</v>
      </c>
      <c r="X386" s="13">
        <v>1094914</v>
      </c>
      <c r="Y386" s="13" t="s">
        <v>434</v>
      </c>
      <c r="AA386" s="13">
        <v>1</v>
      </c>
      <c r="AF386" s="13">
        <f t="shared" si="22"/>
        <v>1</v>
      </c>
      <c r="AG386" s="54">
        <f t="shared" si="25"/>
        <v>1</v>
      </c>
      <c r="AH386" s="57">
        <f t="shared" si="23"/>
        <v>1</v>
      </c>
      <c r="AI386" s="13">
        <v>1</v>
      </c>
      <c r="AJ386" s="13" t="s">
        <v>708</v>
      </c>
      <c r="AK386" s="13" t="s">
        <v>708</v>
      </c>
      <c r="AM386" s="13" t="s">
        <v>702</v>
      </c>
      <c r="AN386" s="13" t="s">
        <v>736</v>
      </c>
    </row>
    <row r="387" spans="1:40" ht="15" customHeight="1" x14ac:dyDescent="0.25">
      <c r="A387" s="13" t="s">
        <v>925</v>
      </c>
      <c r="B387" s="13" t="s">
        <v>930</v>
      </c>
      <c r="C387" s="13">
        <v>2022</v>
      </c>
      <c r="D387" s="13">
        <v>250</v>
      </c>
      <c r="E387" s="13" t="s">
        <v>272</v>
      </c>
      <c r="F387" t="s">
        <v>917</v>
      </c>
      <c r="G387" t="s">
        <v>900</v>
      </c>
      <c r="H387" t="s">
        <v>918</v>
      </c>
      <c r="I387">
        <v>57.041955999999999</v>
      </c>
      <c r="J387">
        <v>-112.38385700000001</v>
      </c>
      <c r="K387" s="13" t="s">
        <v>569</v>
      </c>
      <c r="M387" s="53">
        <v>44753</v>
      </c>
      <c r="N387" s="13" t="s">
        <v>282</v>
      </c>
      <c r="O387" s="13">
        <v>23</v>
      </c>
      <c r="P387" s="13">
        <v>100</v>
      </c>
      <c r="Q387" s="13" t="s">
        <v>29</v>
      </c>
      <c r="R387" s="13" t="s">
        <v>26</v>
      </c>
      <c r="S387" s="13" t="s">
        <v>584</v>
      </c>
      <c r="T387" s="13" t="s">
        <v>594</v>
      </c>
      <c r="U387" s="13" t="s">
        <v>616</v>
      </c>
      <c r="V387" s="13" t="s">
        <v>680</v>
      </c>
      <c r="X387" s="13">
        <v>69381</v>
      </c>
      <c r="Y387" s="13" t="s">
        <v>715</v>
      </c>
      <c r="Z387" s="13">
        <v>3</v>
      </c>
      <c r="AF387" s="13">
        <f t="shared" si="22"/>
        <v>3</v>
      </c>
      <c r="AG387" s="54">
        <f t="shared" si="25"/>
        <v>4.3478260869565215</v>
      </c>
      <c r="AH387" s="57">
        <f t="shared" si="23"/>
        <v>13.043478260869565</v>
      </c>
      <c r="AI387" s="13">
        <v>1</v>
      </c>
      <c r="AJ387" s="13" t="s">
        <v>703</v>
      </c>
      <c r="AK387" s="13">
        <v>8</v>
      </c>
      <c r="AM387" s="13" t="s">
        <v>715</v>
      </c>
    </row>
    <row r="388" spans="1:40" ht="15" customHeight="1" x14ac:dyDescent="0.25">
      <c r="A388" s="13" t="s">
        <v>925</v>
      </c>
      <c r="B388" s="13" t="s">
        <v>930</v>
      </c>
      <c r="C388" s="13">
        <v>2022</v>
      </c>
      <c r="D388" s="13">
        <v>250</v>
      </c>
      <c r="E388" s="13" t="s">
        <v>272</v>
      </c>
      <c r="F388" t="s">
        <v>917</v>
      </c>
      <c r="G388" t="s">
        <v>900</v>
      </c>
      <c r="H388" t="s">
        <v>918</v>
      </c>
      <c r="I388">
        <v>57.041955999999999</v>
      </c>
      <c r="J388">
        <v>-112.38385700000001</v>
      </c>
      <c r="K388" s="13" t="s">
        <v>569</v>
      </c>
      <c r="M388" s="53">
        <v>44753</v>
      </c>
      <c r="N388" s="13" t="s">
        <v>282</v>
      </c>
      <c r="O388" s="13">
        <v>23</v>
      </c>
      <c r="P388" s="13">
        <v>100</v>
      </c>
      <c r="Q388" s="13" t="s">
        <v>27</v>
      </c>
      <c r="R388" s="13" t="s">
        <v>26</v>
      </c>
      <c r="S388" s="13" t="s">
        <v>584</v>
      </c>
      <c r="T388" s="13" t="s">
        <v>595</v>
      </c>
      <c r="U388" s="13" t="s">
        <v>617</v>
      </c>
      <c r="V388" s="13" t="s">
        <v>663</v>
      </c>
      <c r="X388" s="13">
        <v>68856</v>
      </c>
      <c r="Y388" s="13" t="s">
        <v>365</v>
      </c>
      <c r="Z388" s="13">
        <v>2</v>
      </c>
      <c r="AF388" s="13">
        <f t="shared" si="22"/>
        <v>2</v>
      </c>
      <c r="AG388" s="54">
        <f t="shared" si="25"/>
        <v>4.3478260869565215</v>
      </c>
      <c r="AH388" s="57">
        <f t="shared" si="23"/>
        <v>8.695652173913043</v>
      </c>
      <c r="AI388" s="13">
        <v>1</v>
      </c>
      <c r="AJ388" s="13" t="s">
        <v>704</v>
      </c>
      <c r="AK388" s="13">
        <v>6</v>
      </c>
      <c r="AM388" s="13" t="s">
        <v>365</v>
      </c>
    </row>
    <row r="389" spans="1:40" ht="15" customHeight="1" x14ac:dyDescent="0.25">
      <c r="A389" s="13" t="s">
        <v>925</v>
      </c>
      <c r="B389" s="13" t="s">
        <v>930</v>
      </c>
      <c r="C389" s="13">
        <v>2022</v>
      </c>
      <c r="D389" s="13">
        <v>250</v>
      </c>
      <c r="E389" s="13" t="s">
        <v>272</v>
      </c>
      <c r="F389" t="s">
        <v>917</v>
      </c>
      <c r="G389" t="s">
        <v>900</v>
      </c>
      <c r="H389" t="s">
        <v>918</v>
      </c>
      <c r="I389">
        <v>57.041955999999999</v>
      </c>
      <c r="J389">
        <v>-112.38385700000001</v>
      </c>
      <c r="K389" s="13" t="s">
        <v>569</v>
      </c>
      <c r="M389" s="53">
        <v>44753</v>
      </c>
      <c r="N389" s="55" t="s">
        <v>282</v>
      </c>
      <c r="O389" s="13">
        <v>23</v>
      </c>
      <c r="P389" s="13">
        <v>100</v>
      </c>
      <c r="Q389" s="13" t="s">
        <v>110</v>
      </c>
      <c r="R389" s="13" t="s">
        <v>13</v>
      </c>
      <c r="S389" s="13" t="s">
        <v>582</v>
      </c>
      <c r="T389" s="13" t="s">
        <v>592</v>
      </c>
      <c r="U389" s="13" t="s">
        <v>614</v>
      </c>
      <c r="X389" s="13">
        <v>553094</v>
      </c>
      <c r="Y389" s="13" t="s">
        <v>297</v>
      </c>
      <c r="Z389" s="13">
        <v>5</v>
      </c>
      <c r="AF389" s="13">
        <f t="shared" si="22"/>
        <v>5</v>
      </c>
      <c r="AG389" s="54">
        <f t="shared" si="25"/>
        <v>4.3478260869565215</v>
      </c>
      <c r="AH389" s="57">
        <f t="shared" si="23"/>
        <v>21.739130434782609</v>
      </c>
      <c r="AI389" s="13">
        <v>1</v>
      </c>
      <c r="AJ389" s="13" t="s">
        <v>705</v>
      </c>
      <c r="AK389" s="13">
        <v>4</v>
      </c>
      <c r="AM389" s="13" t="s">
        <v>297</v>
      </c>
    </row>
    <row r="390" spans="1:40" ht="15" customHeight="1" x14ac:dyDescent="0.25">
      <c r="A390" s="13" t="s">
        <v>925</v>
      </c>
      <c r="B390" s="13" t="s">
        <v>930</v>
      </c>
      <c r="C390" s="13">
        <v>2022</v>
      </c>
      <c r="D390" s="13">
        <v>250</v>
      </c>
      <c r="E390" s="13" t="s">
        <v>272</v>
      </c>
      <c r="F390" t="s">
        <v>917</v>
      </c>
      <c r="G390" t="s">
        <v>900</v>
      </c>
      <c r="H390" t="s">
        <v>918</v>
      </c>
      <c r="I390">
        <v>57.041955999999999</v>
      </c>
      <c r="J390">
        <v>-112.38385700000001</v>
      </c>
      <c r="K390" s="13" t="s">
        <v>569</v>
      </c>
      <c r="M390" s="53">
        <v>44753</v>
      </c>
      <c r="N390" s="55" t="s">
        <v>282</v>
      </c>
      <c r="O390" s="13">
        <v>23</v>
      </c>
      <c r="P390" s="13">
        <v>100</v>
      </c>
      <c r="Q390" s="13" t="s">
        <v>110</v>
      </c>
      <c r="R390" s="13" t="s">
        <v>13</v>
      </c>
      <c r="S390" s="13" t="s">
        <v>582</v>
      </c>
      <c r="T390" s="13" t="s">
        <v>592</v>
      </c>
      <c r="X390" s="13">
        <v>733326</v>
      </c>
      <c r="Y390" s="13" t="s">
        <v>299</v>
      </c>
      <c r="Z390" s="13">
        <v>1</v>
      </c>
      <c r="AF390" s="13">
        <f t="shared" si="22"/>
        <v>1</v>
      </c>
      <c r="AG390" s="54">
        <f t="shared" si="25"/>
        <v>4.3478260869565215</v>
      </c>
      <c r="AH390" s="57">
        <f t="shared" si="23"/>
        <v>4.3478260869565215</v>
      </c>
      <c r="AJ390" s="13" t="s">
        <v>705</v>
      </c>
      <c r="AK390" s="13">
        <v>4</v>
      </c>
      <c r="AM390" s="13" t="s">
        <v>709</v>
      </c>
      <c r="AN390" s="13" t="s">
        <v>299</v>
      </c>
    </row>
    <row r="391" spans="1:40" ht="15" customHeight="1" x14ac:dyDescent="0.25">
      <c r="A391" s="13" t="s">
        <v>925</v>
      </c>
      <c r="B391" s="13" t="s">
        <v>930</v>
      </c>
      <c r="C391" s="13">
        <v>2022</v>
      </c>
      <c r="D391" s="13">
        <v>250</v>
      </c>
      <c r="E391" s="13" t="s">
        <v>272</v>
      </c>
      <c r="F391" t="s">
        <v>917</v>
      </c>
      <c r="G391" t="s">
        <v>900</v>
      </c>
      <c r="H391" t="s">
        <v>918</v>
      </c>
      <c r="I391">
        <v>57.041955999999999</v>
      </c>
      <c r="J391">
        <v>-112.38385700000001</v>
      </c>
      <c r="K391" s="13" t="s">
        <v>569</v>
      </c>
      <c r="M391" s="53">
        <v>44753</v>
      </c>
      <c r="N391" s="55" t="s">
        <v>282</v>
      </c>
      <c r="O391" s="13">
        <v>23</v>
      </c>
      <c r="P391" s="13">
        <v>100</v>
      </c>
      <c r="Q391" s="13" t="s">
        <v>110</v>
      </c>
      <c r="R391" s="13" t="s">
        <v>13</v>
      </c>
      <c r="S391" s="13" t="s">
        <v>582</v>
      </c>
      <c r="T391" s="13" t="s">
        <v>603</v>
      </c>
      <c r="U391" s="13" t="s">
        <v>655</v>
      </c>
      <c r="X391" s="13">
        <v>82864</v>
      </c>
      <c r="Y391" s="13" t="s">
        <v>357</v>
      </c>
      <c r="Z391" s="13">
        <v>3</v>
      </c>
      <c r="AF391" s="13">
        <f t="shared" ref="AF391:AF454" si="26">SUM(Z391:AE391)</f>
        <v>3</v>
      </c>
      <c r="AG391" s="54">
        <f t="shared" si="25"/>
        <v>4.3478260869565215</v>
      </c>
      <c r="AH391" s="57">
        <f t="shared" ref="AH391:AH454" si="27">AF391*AG391</f>
        <v>13.043478260869565</v>
      </c>
      <c r="AI391" s="13">
        <v>1</v>
      </c>
      <c r="AJ391" s="13" t="s">
        <v>703</v>
      </c>
      <c r="AK391" s="13">
        <v>6</v>
      </c>
      <c r="AM391" s="13" t="s">
        <v>357</v>
      </c>
    </row>
    <row r="392" spans="1:40" ht="15" customHeight="1" x14ac:dyDescent="0.25">
      <c r="A392" s="13" t="s">
        <v>925</v>
      </c>
      <c r="B392" s="13" t="s">
        <v>930</v>
      </c>
      <c r="C392" s="13">
        <v>2022</v>
      </c>
      <c r="D392" s="13">
        <v>250</v>
      </c>
      <c r="E392" s="13" t="s">
        <v>272</v>
      </c>
      <c r="F392" t="s">
        <v>917</v>
      </c>
      <c r="G392" t="s">
        <v>900</v>
      </c>
      <c r="H392" t="s">
        <v>918</v>
      </c>
      <c r="I392">
        <v>57.041955999999999</v>
      </c>
      <c r="J392">
        <v>-112.38385700000001</v>
      </c>
      <c r="K392" s="13" t="s">
        <v>569</v>
      </c>
      <c r="M392" s="53">
        <v>44753</v>
      </c>
      <c r="N392" s="55" t="s">
        <v>282</v>
      </c>
      <c r="O392" s="13">
        <v>23</v>
      </c>
      <c r="P392" s="13">
        <v>100</v>
      </c>
      <c r="Q392" s="13" t="s">
        <v>110</v>
      </c>
      <c r="R392" s="13" t="s">
        <v>13</v>
      </c>
      <c r="S392" s="13" t="s">
        <v>582</v>
      </c>
      <c r="T392" s="13" t="s">
        <v>603</v>
      </c>
      <c r="U392" s="13" t="s">
        <v>633</v>
      </c>
      <c r="X392" s="13">
        <v>83350</v>
      </c>
      <c r="Y392" s="13" t="s">
        <v>298</v>
      </c>
      <c r="Z392" s="13">
        <v>1</v>
      </c>
      <c r="AF392" s="13">
        <f t="shared" si="26"/>
        <v>1</v>
      </c>
      <c r="AG392" s="54">
        <f t="shared" si="25"/>
        <v>4.3478260869565215</v>
      </c>
      <c r="AH392" s="57">
        <f t="shared" si="27"/>
        <v>4.3478260869565215</v>
      </c>
      <c r="AI392" s="13">
        <v>1</v>
      </c>
      <c r="AJ392" s="13" t="s">
        <v>703</v>
      </c>
      <c r="AK392" s="13">
        <v>4</v>
      </c>
      <c r="AM392" s="13" t="s">
        <v>298</v>
      </c>
    </row>
    <row r="393" spans="1:40" ht="15" customHeight="1" x14ac:dyDescent="0.25">
      <c r="A393" s="13" t="s">
        <v>925</v>
      </c>
      <c r="B393" s="13" t="s">
        <v>930</v>
      </c>
      <c r="C393" s="13">
        <v>2022</v>
      </c>
      <c r="D393" s="13">
        <v>250</v>
      </c>
      <c r="E393" s="13" t="s">
        <v>272</v>
      </c>
      <c r="F393" t="s">
        <v>917</v>
      </c>
      <c r="G393" t="s">
        <v>900</v>
      </c>
      <c r="H393" t="s">
        <v>918</v>
      </c>
      <c r="I393">
        <v>57.041955999999999</v>
      </c>
      <c r="J393">
        <v>-112.38385700000001</v>
      </c>
      <c r="K393" s="13" t="s">
        <v>569</v>
      </c>
      <c r="M393" s="53">
        <v>44753</v>
      </c>
      <c r="N393" s="55" t="s">
        <v>282</v>
      </c>
      <c r="O393" s="13">
        <v>23</v>
      </c>
      <c r="P393" s="13">
        <v>100</v>
      </c>
      <c r="Q393" s="13" t="s">
        <v>110</v>
      </c>
      <c r="R393" s="13" t="s">
        <v>13</v>
      </c>
      <c r="S393" s="13" t="s">
        <v>582</v>
      </c>
      <c r="T393" s="13" t="s">
        <v>603</v>
      </c>
      <c r="U393" s="13" t="s">
        <v>633</v>
      </c>
      <c r="X393" s="13">
        <v>83330</v>
      </c>
      <c r="Y393" s="13" t="s">
        <v>294</v>
      </c>
      <c r="Z393" s="13">
        <v>2</v>
      </c>
      <c r="AF393" s="13">
        <f t="shared" si="26"/>
        <v>2</v>
      </c>
      <c r="AG393" s="54">
        <f t="shared" si="25"/>
        <v>4.3478260869565215</v>
      </c>
      <c r="AH393" s="57">
        <f t="shared" si="27"/>
        <v>8.695652173913043</v>
      </c>
      <c r="AJ393" s="13" t="s">
        <v>703</v>
      </c>
      <c r="AK393" s="13">
        <v>4</v>
      </c>
      <c r="AM393" s="13" t="s">
        <v>294</v>
      </c>
    </row>
    <row r="394" spans="1:40" ht="15" customHeight="1" x14ac:dyDescent="0.25">
      <c r="A394" s="13" t="s">
        <v>925</v>
      </c>
      <c r="B394" s="13" t="s">
        <v>930</v>
      </c>
      <c r="C394" s="13">
        <v>2022</v>
      </c>
      <c r="D394" s="13">
        <v>250</v>
      </c>
      <c r="E394" s="13" t="s">
        <v>272</v>
      </c>
      <c r="F394" t="s">
        <v>917</v>
      </c>
      <c r="G394" t="s">
        <v>900</v>
      </c>
      <c r="H394" t="s">
        <v>918</v>
      </c>
      <c r="I394">
        <v>57.041955999999999</v>
      </c>
      <c r="J394">
        <v>-112.38385700000001</v>
      </c>
      <c r="K394" s="13" t="s">
        <v>569</v>
      </c>
      <c r="M394" s="53">
        <v>44753</v>
      </c>
      <c r="N394" s="55" t="s">
        <v>282</v>
      </c>
      <c r="O394" s="13">
        <v>23</v>
      </c>
      <c r="P394" s="13">
        <v>100</v>
      </c>
      <c r="Q394" s="13" t="s">
        <v>110</v>
      </c>
      <c r="R394" s="13" t="s">
        <v>13</v>
      </c>
      <c r="S394" s="13" t="s">
        <v>582</v>
      </c>
      <c r="X394" s="13">
        <v>82708</v>
      </c>
      <c r="Y394" s="13" t="s">
        <v>716</v>
      </c>
      <c r="AB394" s="13">
        <v>1</v>
      </c>
      <c r="AE394" s="13">
        <v>25</v>
      </c>
      <c r="AF394" s="13">
        <f t="shared" si="26"/>
        <v>26</v>
      </c>
      <c r="AG394" s="54">
        <f t="shared" si="25"/>
        <v>4.3478260869565215</v>
      </c>
      <c r="AH394" s="57">
        <f t="shared" si="27"/>
        <v>113.04347826086956</v>
      </c>
      <c r="AJ394" s="13" t="s">
        <v>703</v>
      </c>
      <c r="AK394" s="13">
        <v>5</v>
      </c>
      <c r="AM394" s="13" t="s">
        <v>716</v>
      </c>
      <c r="AN394" s="13" t="s">
        <v>717</v>
      </c>
    </row>
    <row r="395" spans="1:40" ht="15" customHeight="1" x14ac:dyDescent="0.25">
      <c r="A395" s="13" t="s">
        <v>925</v>
      </c>
      <c r="B395" s="13" t="s">
        <v>930</v>
      </c>
      <c r="C395" s="13">
        <v>2022</v>
      </c>
      <c r="D395" s="13">
        <v>250</v>
      </c>
      <c r="E395" s="13" t="s">
        <v>272</v>
      </c>
      <c r="F395" t="s">
        <v>917</v>
      </c>
      <c r="G395" t="s">
        <v>900</v>
      </c>
      <c r="H395" t="s">
        <v>918</v>
      </c>
      <c r="I395">
        <v>57.041955999999999</v>
      </c>
      <c r="J395">
        <v>-112.38385700000001</v>
      </c>
      <c r="K395" s="13" t="s">
        <v>569</v>
      </c>
      <c r="M395" s="53">
        <v>44753</v>
      </c>
      <c r="N395" s="55" t="s">
        <v>282</v>
      </c>
      <c r="O395" s="13">
        <v>23</v>
      </c>
      <c r="P395" s="13">
        <v>100</v>
      </c>
      <c r="Q395" s="13" t="s">
        <v>51</v>
      </c>
      <c r="R395" s="13" t="s">
        <v>575</v>
      </c>
      <c r="S395" s="13" t="s">
        <v>580</v>
      </c>
      <c r="T395" s="13" t="s">
        <v>590</v>
      </c>
      <c r="U395" s="13" t="s">
        <v>611</v>
      </c>
      <c r="X395" s="13">
        <v>50845</v>
      </c>
      <c r="Y395" s="13" t="s">
        <v>358</v>
      </c>
      <c r="Z395" s="13">
        <v>20</v>
      </c>
      <c r="AF395" s="13">
        <f t="shared" si="26"/>
        <v>20</v>
      </c>
      <c r="AG395" s="54">
        <f t="shared" si="25"/>
        <v>4.3478260869565215</v>
      </c>
      <c r="AH395" s="57">
        <f t="shared" si="27"/>
        <v>86.956521739130437</v>
      </c>
      <c r="AI395" s="13">
        <v>1</v>
      </c>
      <c r="AJ395" s="13" t="s">
        <v>703</v>
      </c>
      <c r="AK395" s="13">
        <v>5</v>
      </c>
      <c r="AM395" s="13" t="s">
        <v>358</v>
      </c>
    </row>
    <row r="396" spans="1:40" ht="15" customHeight="1" x14ac:dyDescent="0.25">
      <c r="A396" s="13" t="s">
        <v>925</v>
      </c>
      <c r="B396" s="13" t="s">
        <v>930</v>
      </c>
      <c r="C396" s="13">
        <v>2022</v>
      </c>
      <c r="D396" s="13">
        <v>250</v>
      </c>
      <c r="E396" s="13" t="s">
        <v>272</v>
      </c>
      <c r="F396" t="s">
        <v>917</v>
      </c>
      <c r="G396" t="s">
        <v>900</v>
      </c>
      <c r="H396" t="s">
        <v>918</v>
      </c>
      <c r="I396">
        <v>57.041955999999999</v>
      </c>
      <c r="J396">
        <v>-112.38385700000001</v>
      </c>
      <c r="K396" s="13" t="s">
        <v>569</v>
      </c>
      <c r="M396" s="53">
        <v>44753</v>
      </c>
      <c r="N396" s="55" t="s">
        <v>282</v>
      </c>
      <c r="O396" s="13">
        <v>23</v>
      </c>
      <c r="P396" s="13">
        <v>100</v>
      </c>
      <c r="Q396" s="13" t="s">
        <v>33</v>
      </c>
      <c r="R396" s="13" t="s">
        <v>13</v>
      </c>
      <c r="S396" s="13" t="s">
        <v>581</v>
      </c>
      <c r="T396" s="13" t="s">
        <v>591</v>
      </c>
      <c r="U396" s="13" t="s">
        <v>612</v>
      </c>
      <c r="X396" s="13">
        <v>94025</v>
      </c>
      <c r="Y396" s="13" t="s">
        <v>300</v>
      </c>
      <c r="Z396" s="13">
        <v>41</v>
      </c>
      <c r="AA396" s="13">
        <v>45</v>
      </c>
      <c r="AF396" s="13">
        <f t="shared" si="26"/>
        <v>86</v>
      </c>
      <c r="AG396" s="54">
        <f t="shared" si="25"/>
        <v>4.3478260869565215</v>
      </c>
      <c r="AH396" s="57">
        <f t="shared" si="27"/>
        <v>373.91304347826087</v>
      </c>
      <c r="AI396" s="13">
        <v>1</v>
      </c>
      <c r="AJ396" s="13" t="s">
        <v>704</v>
      </c>
      <c r="AK396" s="13">
        <v>8</v>
      </c>
      <c r="AM396" s="13" t="s">
        <v>300</v>
      </c>
    </row>
    <row r="397" spans="1:40" ht="15" customHeight="1" x14ac:dyDescent="0.25">
      <c r="A397" s="13" t="s">
        <v>925</v>
      </c>
      <c r="B397" s="13" t="s">
        <v>930</v>
      </c>
      <c r="C397" s="13">
        <v>2022</v>
      </c>
      <c r="D397" s="13">
        <v>250</v>
      </c>
      <c r="E397" s="13" t="s">
        <v>272</v>
      </c>
      <c r="F397" t="s">
        <v>917</v>
      </c>
      <c r="G397" t="s">
        <v>900</v>
      </c>
      <c r="H397" t="s">
        <v>918</v>
      </c>
      <c r="I397">
        <v>57.041955999999999</v>
      </c>
      <c r="J397">
        <v>-112.38385700000001</v>
      </c>
      <c r="K397" s="13" t="s">
        <v>569</v>
      </c>
      <c r="M397" s="53">
        <v>44753</v>
      </c>
      <c r="N397" s="55" t="s">
        <v>282</v>
      </c>
      <c r="O397" s="13">
        <v>23</v>
      </c>
      <c r="P397" s="13">
        <v>100</v>
      </c>
      <c r="Q397" s="13" t="s">
        <v>33</v>
      </c>
      <c r="R397" s="13" t="s">
        <v>13</v>
      </c>
      <c r="S397" s="13" t="s">
        <v>581</v>
      </c>
      <c r="T397" s="13" t="s">
        <v>591</v>
      </c>
      <c r="X397" s="13">
        <v>93294</v>
      </c>
      <c r="Y397" s="13" t="s">
        <v>301</v>
      </c>
      <c r="AA397" s="13">
        <v>15</v>
      </c>
      <c r="AF397" s="13">
        <f t="shared" si="26"/>
        <v>15</v>
      </c>
      <c r="AG397" s="54">
        <f t="shared" si="25"/>
        <v>4.3478260869565215</v>
      </c>
      <c r="AH397" s="57">
        <f t="shared" si="27"/>
        <v>65.217391304347828</v>
      </c>
      <c r="AJ397" s="13" t="s">
        <v>704</v>
      </c>
      <c r="AK397" s="13">
        <v>4</v>
      </c>
      <c r="AM397" s="13" t="s">
        <v>301</v>
      </c>
    </row>
    <row r="398" spans="1:40" ht="15" customHeight="1" x14ac:dyDescent="0.25">
      <c r="A398" s="13" t="s">
        <v>925</v>
      </c>
      <c r="B398" s="13" t="s">
        <v>930</v>
      </c>
      <c r="C398" s="62">
        <v>2022</v>
      </c>
      <c r="D398" s="62">
        <v>250</v>
      </c>
      <c r="E398" s="62" t="s">
        <v>272</v>
      </c>
      <c r="F398" t="s">
        <v>917</v>
      </c>
      <c r="G398" t="s">
        <v>900</v>
      </c>
      <c r="H398" t="s">
        <v>918</v>
      </c>
      <c r="I398">
        <v>57.041955999999999</v>
      </c>
      <c r="J398">
        <v>-112.38385700000001</v>
      </c>
      <c r="K398" s="62" t="s">
        <v>569</v>
      </c>
      <c r="L398" s="62"/>
      <c r="M398" s="77">
        <v>44753</v>
      </c>
      <c r="N398" s="78" t="s">
        <v>281</v>
      </c>
      <c r="O398" s="62">
        <v>2</v>
      </c>
      <c r="P398" s="62">
        <v>100</v>
      </c>
      <c r="Q398" s="62" t="s">
        <v>32</v>
      </c>
      <c r="R398" s="62" t="s">
        <v>13</v>
      </c>
      <c r="S398" s="62" t="s">
        <v>749</v>
      </c>
      <c r="T398" s="62" t="s">
        <v>750</v>
      </c>
      <c r="U398" s="62" t="s">
        <v>814</v>
      </c>
      <c r="V398" s="62"/>
      <c r="W398" s="62"/>
      <c r="X398" s="62">
        <v>83973</v>
      </c>
      <c r="Y398" s="62" t="s">
        <v>818</v>
      </c>
      <c r="Z398" s="62">
        <v>1</v>
      </c>
      <c r="AA398" s="62"/>
      <c r="AB398" s="62"/>
      <c r="AC398" s="62"/>
      <c r="AD398" s="62"/>
      <c r="AE398" s="62"/>
      <c r="AF398" s="62">
        <f t="shared" si="26"/>
        <v>1</v>
      </c>
      <c r="AG398" s="79">
        <f t="shared" ref="AG398:AG405" si="28">100/2</f>
        <v>50</v>
      </c>
      <c r="AH398" s="80">
        <f t="shared" si="27"/>
        <v>50</v>
      </c>
      <c r="AI398" s="62">
        <v>1</v>
      </c>
      <c r="AJ398" s="62" t="s">
        <v>704</v>
      </c>
      <c r="AK398" s="62">
        <v>8</v>
      </c>
      <c r="AL398" s="62" t="s">
        <v>883</v>
      </c>
      <c r="AM398" s="62" t="s">
        <v>818</v>
      </c>
      <c r="AN398" s="62"/>
    </row>
    <row r="399" spans="1:40" ht="15" customHeight="1" x14ac:dyDescent="0.25">
      <c r="A399" s="13" t="s">
        <v>925</v>
      </c>
      <c r="B399" s="13" t="s">
        <v>930</v>
      </c>
      <c r="C399" s="62">
        <v>2022</v>
      </c>
      <c r="D399" s="62">
        <v>250</v>
      </c>
      <c r="E399" s="62" t="s">
        <v>272</v>
      </c>
      <c r="F399" t="s">
        <v>917</v>
      </c>
      <c r="G399" t="s">
        <v>900</v>
      </c>
      <c r="H399" t="s">
        <v>918</v>
      </c>
      <c r="I399">
        <v>57.041955999999999</v>
      </c>
      <c r="J399">
        <v>-112.38385700000001</v>
      </c>
      <c r="K399" s="62" t="s">
        <v>569</v>
      </c>
      <c r="L399" s="62"/>
      <c r="M399" s="77">
        <v>44753</v>
      </c>
      <c r="N399" s="78" t="s">
        <v>281</v>
      </c>
      <c r="O399" s="62">
        <v>2</v>
      </c>
      <c r="P399" s="62">
        <v>100</v>
      </c>
      <c r="Q399" s="62" t="s">
        <v>32</v>
      </c>
      <c r="R399" s="62" t="s">
        <v>13</v>
      </c>
      <c r="S399" s="62" t="s">
        <v>749</v>
      </c>
      <c r="T399" s="62" t="s">
        <v>750</v>
      </c>
      <c r="U399" s="62" t="s">
        <v>814</v>
      </c>
      <c r="V399" s="62"/>
      <c r="W399" s="62"/>
      <c r="X399" s="62">
        <v>83992</v>
      </c>
      <c r="Y399" s="62" t="s">
        <v>819</v>
      </c>
      <c r="Z399" s="62">
        <v>5</v>
      </c>
      <c r="AA399" s="62"/>
      <c r="AB399" s="62"/>
      <c r="AC399" s="62"/>
      <c r="AD399" s="62"/>
      <c r="AE399" s="62"/>
      <c r="AF399" s="62">
        <f t="shared" si="26"/>
        <v>5</v>
      </c>
      <c r="AG399" s="79">
        <f t="shared" si="28"/>
        <v>50</v>
      </c>
      <c r="AH399" s="80">
        <f t="shared" si="27"/>
        <v>250</v>
      </c>
      <c r="AI399" s="62">
        <v>1</v>
      </c>
      <c r="AJ399" s="62" t="s">
        <v>706</v>
      </c>
      <c r="AK399" s="62">
        <v>8</v>
      </c>
      <c r="AL399" s="62" t="s">
        <v>883</v>
      </c>
      <c r="AM399" s="62" t="s">
        <v>819</v>
      </c>
      <c r="AN399" s="62"/>
    </row>
    <row r="400" spans="1:40" ht="15" customHeight="1" x14ac:dyDescent="0.25">
      <c r="A400" s="13" t="s">
        <v>925</v>
      </c>
      <c r="B400" s="13" t="s">
        <v>930</v>
      </c>
      <c r="C400" s="62">
        <v>2022</v>
      </c>
      <c r="D400" s="62">
        <v>250</v>
      </c>
      <c r="E400" s="62" t="s">
        <v>272</v>
      </c>
      <c r="F400" t="s">
        <v>917</v>
      </c>
      <c r="G400" t="s">
        <v>900</v>
      </c>
      <c r="H400" t="s">
        <v>918</v>
      </c>
      <c r="I400">
        <v>57.041955999999999</v>
      </c>
      <c r="J400">
        <v>-112.38385700000001</v>
      </c>
      <c r="K400" s="62" t="s">
        <v>569</v>
      </c>
      <c r="L400" s="62"/>
      <c r="M400" s="77">
        <v>44753</v>
      </c>
      <c r="N400" s="78" t="s">
        <v>281</v>
      </c>
      <c r="O400" s="62">
        <v>2</v>
      </c>
      <c r="P400" s="62">
        <v>100</v>
      </c>
      <c r="Q400" s="62" t="s">
        <v>32</v>
      </c>
      <c r="R400" s="62" t="s">
        <v>13</v>
      </c>
      <c r="S400" s="62" t="s">
        <v>749</v>
      </c>
      <c r="T400" s="62" t="s">
        <v>750</v>
      </c>
      <c r="U400" s="62" t="s">
        <v>814</v>
      </c>
      <c r="V400" s="62"/>
      <c r="W400" s="62"/>
      <c r="X400" s="62">
        <v>84016</v>
      </c>
      <c r="Y400" s="62" t="s">
        <v>827</v>
      </c>
      <c r="Z400" s="62">
        <v>19</v>
      </c>
      <c r="AA400" s="62"/>
      <c r="AB400" s="62"/>
      <c r="AC400" s="62"/>
      <c r="AD400" s="62"/>
      <c r="AE400" s="62"/>
      <c r="AF400" s="62">
        <f t="shared" si="26"/>
        <v>19</v>
      </c>
      <c r="AG400" s="79">
        <f t="shared" si="28"/>
        <v>50</v>
      </c>
      <c r="AH400" s="80">
        <f t="shared" si="27"/>
        <v>950</v>
      </c>
      <c r="AI400" s="62">
        <v>1</v>
      </c>
      <c r="AJ400" s="62" t="s">
        <v>706</v>
      </c>
      <c r="AK400" s="62">
        <v>8</v>
      </c>
      <c r="AL400" s="62" t="s">
        <v>883</v>
      </c>
      <c r="AM400" s="62" t="s">
        <v>827</v>
      </c>
      <c r="AN400" s="62"/>
    </row>
    <row r="401" spans="1:40" ht="15" customHeight="1" x14ac:dyDescent="0.25">
      <c r="A401" s="13" t="s">
        <v>925</v>
      </c>
      <c r="B401" s="13" t="s">
        <v>930</v>
      </c>
      <c r="C401" s="62">
        <v>2022</v>
      </c>
      <c r="D401" s="62">
        <v>250</v>
      </c>
      <c r="E401" s="62" t="s">
        <v>272</v>
      </c>
      <c r="F401" t="s">
        <v>917</v>
      </c>
      <c r="G401" t="s">
        <v>900</v>
      </c>
      <c r="H401" t="s">
        <v>918</v>
      </c>
      <c r="I401">
        <v>57.041955999999999</v>
      </c>
      <c r="J401">
        <v>-112.38385700000001</v>
      </c>
      <c r="K401" s="62" t="s">
        <v>569</v>
      </c>
      <c r="L401" s="62"/>
      <c r="M401" s="77">
        <v>44753</v>
      </c>
      <c r="N401" s="78" t="s">
        <v>281</v>
      </c>
      <c r="O401" s="62">
        <v>2</v>
      </c>
      <c r="P401" s="62">
        <v>100</v>
      </c>
      <c r="Q401" s="62" t="s">
        <v>32</v>
      </c>
      <c r="R401" s="62" t="s">
        <v>13</v>
      </c>
      <c r="S401" s="62" t="s">
        <v>749</v>
      </c>
      <c r="T401" s="62" t="s">
        <v>750</v>
      </c>
      <c r="U401" s="62" t="s">
        <v>814</v>
      </c>
      <c r="V401" s="62"/>
      <c r="W401" s="62"/>
      <c r="X401" s="62">
        <v>84044</v>
      </c>
      <c r="Y401" s="62" t="s">
        <v>833</v>
      </c>
      <c r="Z401" s="62">
        <v>1</v>
      </c>
      <c r="AA401" s="62"/>
      <c r="AB401" s="62"/>
      <c r="AC401" s="62"/>
      <c r="AD401" s="62"/>
      <c r="AE401" s="62"/>
      <c r="AF401" s="62">
        <f t="shared" si="26"/>
        <v>1</v>
      </c>
      <c r="AG401" s="79">
        <f t="shared" si="28"/>
        <v>50</v>
      </c>
      <c r="AH401" s="80">
        <f t="shared" si="27"/>
        <v>50</v>
      </c>
      <c r="AI401" s="62">
        <v>1</v>
      </c>
      <c r="AJ401" s="62" t="s">
        <v>706</v>
      </c>
      <c r="AK401" s="62">
        <v>8</v>
      </c>
      <c r="AL401" s="62" t="s">
        <v>883</v>
      </c>
      <c r="AM401" s="62" t="s">
        <v>833</v>
      </c>
      <c r="AN401" s="62"/>
    </row>
    <row r="402" spans="1:40" ht="15" customHeight="1" x14ac:dyDescent="0.25">
      <c r="A402" s="13" t="s">
        <v>925</v>
      </c>
      <c r="B402" s="13" t="s">
        <v>930</v>
      </c>
      <c r="C402" s="62">
        <v>2022</v>
      </c>
      <c r="D402" s="62">
        <v>250</v>
      </c>
      <c r="E402" s="62" t="s">
        <v>272</v>
      </c>
      <c r="F402" t="s">
        <v>917</v>
      </c>
      <c r="G402" t="s">
        <v>900</v>
      </c>
      <c r="H402" t="s">
        <v>918</v>
      </c>
      <c r="I402">
        <v>57.041955999999999</v>
      </c>
      <c r="J402">
        <v>-112.38385700000001</v>
      </c>
      <c r="K402" s="62" t="s">
        <v>569</v>
      </c>
      <c r="L402" s="62"/>
      <c r="M402" s="77">
        <v>44753</v>
      </c>
      <c r="N402" s="78" t="s">
        <v>281</v>
      </c>
      <c r="O402" s="62">
        <v>2</v>
      </c>
      <c r="P402" s="62">
        <v>100</v>
      </c>
      <c r="Q402" s="62" t="s">
        <v>32</v>
      </c>
      <c r="R402" s="62" t="s">
        <v>13</v>
      </c>
      <c r="S402" s="62" t="s">
        <v>749</v>
      </c>
      <c r="T402" s="62" t="s">
        <v>750</v>
      </c>
      <c r="U402" s="62" t="s">
        <v>824</v>
      </c>
      <c r="V402" s="62"/>
      <c r="W402" s="62"/>
      <c r="X402" s="62">
        <v>83873</v>
      </c>
      <c r="Y402" s="62" t="s">
        <v>825</v>
      </c>
      <c r="Z402" s="62">
        <v>234</v>
      </c>
      <c r="AA402" s="62"/>
      <c r="AB402" s="62"/>
      <c r="AC402" s="62"/>
      <c r="AD402" s="62"/>
      <c r="AE402" s="62"/>
      <c r="AF402" s="62">
        <f t="shared" si="26"/>
        <v>234</v>
      </c>
      <c r="AG402" s="79">
        <f t="shared" si="28"/>
        <v>50</v>
      </c>
      <c r="AH402" s="80">
        <f t="shared" si="27"/>
        <v>11700</v>
      </c>
      <c r="AI402" s="62">
        <v>1</v>
      </c>
      <c r="AJ402" s="62" t="s">
        <v>706</v>
      </c>
      <c r="AK402" s="62">
        <v>8</v>
      </c>
      <c r="AL402" s="62" t="s">
        <v>883</v>
      </c>
      <c r="AM402" s="62" t="s">
        <v>825</v>
      </c>
      <c r="AN402" s="62"/>
    </row>
    <row r="403" spans="1:40" ht="15" customHeight="1" x14ac:dyDescent="0.25">
      <c r="A403" s="13" t="s">
        <v>925</v>
      </c>
      <c r="B403" s="13" t="s">
        <v>930</v>
      </c>
      <c r="C403" s="62">
        <v>2022</v>
      </c>
      <c r="D403" s="62">
        <v>250</v>
      </c>
      <c r="E403" s="62" t="s">
        <v>272</v>
      </c>
      <c r="F403" t="s">
        <v>917</v>
      </c>
      <c r="G403" t="s">
        <v>900</v>
      </c>
      <c r="H403" t="s">
        <v>918</v>
      </c>
      <c r="I403">
        <v>57.041955999999999</v>
      </c>
      <c r="J403">
        <v>-112.38385700000001</v>
      </c>
      <c r="K403" s="62" t="s">
        <v>569</v>
      </c>
      <c r="L403" s="62"/>
      <c r="M403" s="77">
        <v>44753</v>
      </c>
      <c r="N403" s="78" t="s">
        <v>281</v>
      </c>
      <c r="O403" s="62">
        <v>2</v>
      </c>
      <c r="P403" s="62">
        <v>100</v>
      </c>
      <c r="Q403" s="62" t="s">
        <v>32</v>
      </c>
      <c r="R403" s="62" t="s">
        <v>13</v>
      </c>
      <c r="S403" s="62" t="s">
        <v>749</v>
      </c>
      <c r="T403" s="62" t="s">
        <v>750</v>
      </c>
      <c r="U403" s="62" t="s">
        <v>824</v>
      </c>
      <c r="V403" s="62"/>
      <c r="W403" s="62"/>
      <c r="X403" s="62">
        <v>83872</v>
      </c>
      <c r="Y403" s="62" t="s">
        <v>826</v>
      </c>
      <c r="Z403" s="62">
        <v>787</v>
      </c>
      <c r="AA403" s="62"/>
      <c r="AB403" s="62"/>
      <c r="AC403" s="62"/>
      <c r="AD403" s="62"/>
      <c r="AE403" s="62"/>
      <c r="AF403" s="62">
        <f t="shared" si="26"/>
        <v>787</v>
      </c>
      <c r="AG403" s="79">
        <f t="shared" si="28"/>
        <v>50</v>
      </c>
      <c r="AH403" s="80">
        <f t="shared" si="27"/>
        <v>39350</v>
      </c>
      <c r="AI403" s="62"/>
      <c r="AJ403" s="62" t="s">
        <v>704</v>
      </c>
      <c r="AK403" s="62">
        <v>8</v>
      </c>
      <c r="AL403" s="62" t="s">
        <v>883</v>
      </c>
      <c r="AM403" s="62" t="s">
        <v>826</v>
      </c>
      <c r="AN403" s="62"/>
    </row>
    <row r="404" spans="1:40" ht="15" customHeight="1" x14ac:dyDescent="0.25">
      <c r="A404" s="13" t="s">
        <v>925</v>
      </c>
      <c r="B404" s="13" t="s">
        <v>930</v>
      </c>
      <c r="C404" s="62">
        <v>2022</v>
      </c>
      <c r="D404" s="62">
        <v>250</v>
      </c>
      <c r="E404" s="62" t="s">
        <v>272</v>
      </c>
      <c r="F404" t="s">
        <v>917</v>
      </c>
      <c r="G404" t="s">
        <v>900</v>
      </c>
      <c r="H404" t="s">
        <v>918</v>
      </c>
      <c r="I404">
        <v>57.041955999999999</v>
      </c>
      <c r="J404">
        <v>-112.38385700000001</v>
      </c>
      <c r="K404" s="62" t="s">
        <v>569</v>
      </c>
      <c r="L404" s="62"/>
      <c r="M404" s="77">
        <v>44753</v>
      </c>
      <c r="N404" s="78" t="s">
        <v>281</v>
      </c>
      <c r="O404" s="62">
        <v>2</v>
      </c>
      <c r="P404" s="62">
        <v>100</v>
      </c>
      <c r="Q404" s="62" t="s">
        <v>32</v>
      </c>
      <c r="R404" s="62" t="s">
        <v>13</v>
      </c>
      <c r="S404" s="62" t="s">
        <v>749</v>
      </c>
      <c r="T404" s="62" t="s">
        <v>750</v>
      </c>
      <c r="U404" s="62" t="s">
        <v>824</v>
      </c>
      <c r="V404" s="62"/>
      <c r="W404" s="62"/>
      <c r="X404" s="62">
        <v>83899</v>
      </c>
      <c r="Y404" s="62" t="s">
        <v>839</v>
      </c>
      <c r="Z404" s="62">
        <v>31</v>
      </c>
      <c r="AA404" s="62"/>
      <c r="AB404" s="62"/>
      <c r="AC404" s="62"/>
      <c r="AD404" s="62"/>
      <c r="AE404" s="62"/>
      <c r="AF404" s="62">
        <f t="shared" si="26"/>
        <v>31</v>
      </c>
      <c r="AG404" s="79">
        <f t="shared" si="28"/>
        <v>50</v>
      </c>
      <c r="AH404" s="80">
        <f t="shared" si="27"/>
        <v>1550</v>
      </c>
      <c r="AI404" s="62">
        <v>1</v>
      </c>
      <c r="AJ404" s="62" t="s">
        <v>706</v>
      </c>
      <c r="AK404" s="62">
        <v>8</v>
      </c>
      <c r="AL404" s="62" t="s">
        <v>883</v>
      </c>
      <c r="AM404" s="62" t="s">
        <v>839</v>
      </c>
      <c r="AN404" s="62"/>
    </row>
    <row r="405" spans="1:40" ht="15" customHeight="1" x14ac:dyDescent="0.25">
      <c r="A405" s="13" t="s">
        <v>925</v>
      </c>
      <c r="B405" s="13" t="s">
        <v>930</v>
      </c>
      <c r="C405" s="62">
        <v>2022</v>
      </c>
      <c r="D405" s="62">
        <v>250</v>
      </c>
      <c r="E405" s="62" t="s">
        <v>272</v>
      </c>
      <c r="F405" t="s">
        <v>917</v>
      </c>
      <c r="G405" t="s">
        <v>900</v>
      </c>
      <c r="H405" t="s">
        <v>918</v>
      </c>
      <c r="I405">
        <v>57.041955999999999</v>
      </c>
      <c r="J405">
        <v>-112.38385700000001</v>
      </c>
      <c r="K405" s="62" t="s">
        <v>569</v>
      </c>
      <c r="L405" s="62"/>
      <c r="M405" s="77">
        <v>44753</v>
      </c>
      <c r="N405" s="78" t="s">
        <v>281</v>
      </c>
      <c r="O405" s="62">
        <v>2</v>
      </c>
      <c r="P405" s="62">
        <v>100</v>
      </c>
      <c r="Q405" s="62" t="s">
        <v>32</v>
      </c>
      <c r="R405" s="62" t="s">
        <v>13</v>
      </c>
      <c r="S405" s="62" t="s">
        <v>749</v>
      </c>
      <c r="T405" s="62" t="s">
        <v>750</v>
      </c>
      <c r="U405" s="62"/>
      <c r="V405" s="62"/>
      <c r="W405" s="62"/>
      <c r="X405" s="62">
        <v>83832</v>
      </c>
      <c r="Y405" s="62" t="s">
        <v>359</v>
      </c>
      <c r="Z405" s="62">
        <v>27</v>
      </c>
      <c r="AA405" s="62"/>
      <c r="AB405" s="62"/>
      <c r="AC405" s="62"/>
      <c r="AD405" s="62"/>
      <c r="AE405" s="62"/>
      <c r="AF405" s="62">
        <f t="shared" si="26"/>
        <v>27</v>
      </c>
      <c r="AG405" s="79">
        <f t="shared" si="28"/>
        <v>50</v>
      </c>
      <c r="AH405" s="80">
        <f t="shared" si="27"/>
        <v>1350</v>
      </c>
      <c r="AI405" s="62">
        <v>1</v>
      </c>
      <c r="AJ405" s="62" t="s">
        <v>706</v>
      </c>
      <c r="AK405" s="62">
        <v>8</v>
      </c>
      <c r="AL405" s="62" t="s">
        <v>883</v>
      </c>
      <c r="AM405" s="62" t="s">
        <v>359</v>
      </c>
      <c r="AN405" s="62"/>
    </row>
    <row r="406" spans="1:40" ht="15" customHeight="1" x14ac:dyDescent="0.25">
      <c r="A406" s="13" t="s">
        <v>925</v>
      </c>
      <c r="B406" s="13" t="s">
        <v>930</v>
      </c>
      <c r="C406" s="13">
        <v>2022</v>
      </c>
      <c r="D406" s="13">
        <v>250</v>
      </c>
      <c r="E406" s="13" t="s">
        <v>272</v>
      </c>
      <c r="F406" t="s">
        <v>917</v>
      </c>
      <c r="G406" t="s">
        <v>900</v>
      </c>
      <c r="H406" t="s">
        <v>918</v>
      </c>
      <c r="I406">
        <v>57.041955999999999</v>
      </c>
      <c r="J406">
        <v>-112.38385700000001</v>
      </c>
      <c r="K406" s="13" t="s">
        <v>569</v>
      </c>
      <c r="M406" s="53">
        <v>44753</v>
      </c>
      <c r="N406" s="13" t="s">
        <v>282</v>
      </c>
      <c r="O406" s="13">
        <v>23</v>
      </c>
      <c r="P406" s="13">
        <v>100</v>
      </c>
      <c r="Q406" s="13" t="s">
        <v>83</v>
      </c>
      <c r="R406" s="13" t="s">
        <v>13</v>
      </c>
      <c r="S406" s="13" t="s">
        <v>760</v>
      </c>
      <c r="T406" s="13" t="s">
        <v>820</v>
      </c>
      <c r="X406" s="13">
        <v>88530</v>
      </c>
      <c r="Y406" s="13" t="s">
        <v>823</v>
      </c>
      <c r="Z406" s="13">
        <v>162</v>
      </c>
      <c r="AF406" s="13">
        <f t="shared" si="26"/>
        <v>162</v>
      </c>
      <c r="AG406" s="54">
        <f>P406/O406</f>
        <v>4.3478260869565215</v>
      </c>
      <c r="AH406" s="57">
        <f t="shared" si="27"/>
        <v>704.3478260869565</v>
      </c>
      <c r="AI406" s="13">
        <v>1</v>
      </c>
      <c r="AJ406" s="13" t="s">
        <v>706</v>
      </c>
      <c r="AK406" s="13">
        <v>8</v>
      </c>
      <c r="AM406" s="13" t="s">
        <v>823</v>
      </c>
    </row>
    <row r="407" spans="1:40" ht="15" customHeight="1" x14ac:dyDescent="0.25">
      <c r="A407" s="13" t="s">
        <v>925</v>
      </c>
      <c r="B407" s="13" t="s">
        <v>930</v>
      </c>
      <c r="C407" s="13">
        <v>2022</v>
      </c>
      <c r="D407" s="13">
        <v>250</v>
      </c>
      <c r="E407" s="13" t="s">
        <v>272</v>
      </c>
      <c r="F407" t="s">
        <v>917</v>
      </c>
      <c r="G407" t="s">
        <v>900</v>
      </c>
      <c r="H407" t="s">
        <v>918</v>
      </c>
      <c r="I407">
        <v>57.041955999999999</v>
      </c>
      <c r="J407">
        <v>-112.38385700000001</v>
      </c>
      <c r="K407" s="13" t="s">
        <v>569</v>
      </c>
      <c r="M407" s="53">
        <v>44753</v>
      </c>
      <c r="N407" s="13" t="s">
        <v>282</v>
      </c>
      <c r="O407" s="13">
        <v>23</v>
      </c>
      <c r="P407" s="13">
        <v>100</v>
      </c>
      <c r="Q407" s="13" t="s">
        <v>83</v>
      </c>
      <c r="R407" s="13" t="s">
        <v>13</v>
      </c>
      <c r="S407" s="13" t="s">
        <v>760</v>
      </c>
      <c r="T407" s="13" t="s">
        <v>828</v>
      </c>
      <c r="X407" s="13">
        <v>86110</v>
      </c>
      <c r="Y407" s="13" t="s">
        <v>829</v>
      </c>
      <c r="Z407" s="13">
        <v>1</v>
      </c>
      <c r="AF407" s="13">
        <f t="shared" si="26"/>
        <v>1</v>
      </c>
      <c r="AG407" s="54">
        <f t="shared" ref="AG407:AG408" si="29">P407/O407</f>
        <v>4.3478260869565215</v>
      </c>
      <c r="AH407" s="57">
        <f t="shared" si="27"/>
        <v>4.3478260869565215</v>
      </c>
      <c r="AI407" s="13">
        <v>1</v>
      </c>
      <c r="AJ407" s="13" t="s">
        <v>704</v>
      </c>
      <c r="AK407" s="13">
        <v>8</v>
      </c>
      <c r="AM407" s="13" t="s">
        <v>829</v>
      </c>
    </row>
    <row r="408" spans="1:40" ht="15" customHeight="1" x14ac:dyDescent="0.25">
      <c r="A408" s="13" t="s">
        <v>925</v>
      </c>
      <c r="B408" s="13" t="s">
        <v>930</v>
      </c>
      <c r="C408" s="13">
        <v>2022</v>
      </c>
      <c r="D408" s="13">
        <v>250</v>
      </c>
      <c r="E408" s="13" t="s">
        <v>272</v>
      </c>
      <c r="F408" t="s">
        <v>917</v>
      </c>
      <c r="G408" t="s">
        <v>900</v>
      </c>
      <c r="H408" t="s">
        <v>918</v>
      </c>
      <c r="I408">
        <v>57.041955999999999</v>
      </c>
      <c r="J408">
        <v>-112.38385700000001</v>
      </c>
      <c r="K408" s="13" t="s">
        <v>569</v>
      </c>
      <c r="M408" s="53">
        <v>44753</v>
      </c>
      <c r="N408" s="13" t="s">
        <v>282</v>
      </c>
      <c r="O408" s="13">
        <v>23</v>
      </c>
      <c r="P408" s="13">
        <v>100</v>
      </c>
      <c r="Q408" s="13" t="s">
        <v>91</v>
      </c>
      <c r="R408" s="13" t="s">
        <v>13</v>
      </c>
      <c r="S408" s="13" t="s">
        <v>748</v>
      </c>
      <c r="X408" s="13">
        <v>84195</v>
      </c>
      <c r="Y408" s="13" t="s">
        <v>377</v>
      </c>
      <c r="Z408" s="13">
        <v>627</v>
      </c>
      <c r="AF408" s="13">
        <f t="shared" si="26"/>
        <v>627</v>
      </c>
      <c r="AG408" s="54">
        <f t="shared" si="29"/>
        <v>4.3478260869565215</v>
      </c>
      <c r="AH408" s="57">
        <f t="shared" si="27"/>
        <v>2726.086956521739</v>
      </c>
      <c r="AI408" s="13">
        <v>1</v>
      </c>
      <c r="AJ408" s="13" t="s">
        <v>704</v>
      </c>
      <c r="AK408" s="13">
        <v>8</v>
      </c>
      <c r="AM408" s="13" t="s">
        <v>377</v>
      </c>
    </row>
    <row r="409" spans="1:40" ht="15" customHeight="1" x14ac:dyDescent="0.25">
      <c r="A409" s="13" t="s">
        <v>925</v>
      </c>
      <c r="B409" s="13" t="s">
        <v>930</v>
      </c>
      <c r="C409" s="13">
        <v>2022</v>
      </c>
      <c r="D409" s="13">
        <v>250</v>
      </c>
      <c r="E409" s="13" t="s">
        <v>272</v>
      </c>
      <c r="F409" t="s">
        <v>917</v>
      </c>
      <c r="G409" t="s">
        <v>900</v>
      </c>
      <c r="H409" t="s">
        <v>918</v>
      </c>
      <c r="I409">
        <v>57.041955999999999</v>
      </c>
      <c r="J409">
        <v>-112.38385700000001</v>
      </c>
      <c r="K409" s="13" t="s">
        <v>569</v>
      </c>
      <c r="M409" s="53">
        <v>44753</v>
      </c>
      <c r="N409" s="55" t="s">
        <v>287</v>
      </c>
      <c r="O409" s="13">
        <v>100</v>
      </c>
      <c r="P409" s="13">
        <v>100</v>
      </c>
      <c r="Q409" s="13" t="s">
        <v>19</v>
      </c>
      <c r="R409" s="13" t="s">
        <v>13</v>
      </c>
      <c r="S409" s="13" t="s">
        <v>583</v>
      </c>
      <c r="T409" s="13" t="s">
        <v>596</v>
      </c>
      <c r="U409" s="13" t="s">
        <v>619</v>
      </c>
      <c r="V409" s="13" t="s">
        <v>678</v>
      </c>
      <c r="W409" s="13" t="s">
        <v>698</v>
      </c>
      <c r="X409" s="13">
        <v>112109</v>
      </c>
      <c r="Y409" s="13" t="s">
        <v>305</v>
      </c>
      <c r="AB409" s="13">
        <v>1</v>
      </c>
      <c r="AF409" s="13">
        <f t="shared" si="26"/>
        <v>1</v>
      </c>
      <c r="AG409" s="54">
        <f t="shared" ref="AG409:AG440" si="30">P409/O409</f>
        <v>1</v>
      </c>
      <c r="AH409" s="57">
        <f t="shared" si="27"/>
        <v>1</v>
      </c>
      <c r="AI409" s="13">
        <v>1</v>
      </c>
      <c r="AJ409" s="13" t="s">
        <v>703</v>
      </c>
      <c r="AK409" s="13">
        <v>5</v>
      </c>
      <c r="AM409" s="13" t="s">
        <v>702</v>
      </c>
      <c r="AN409" s="13" t="s">
        <v>737</v>
      </c>
    </row>
    <row r="410" spans="1:40" ht="15" customHeight="1" x14ac:dyDescent="0.25">
      <c r="A410" s="13" t="s">
        <v>925</v>
      </c>
      <c r="B410" s="13" t="s">
        <v>930</v>
      </c>
      <c r="C410" s="13">
        <v>2022</v>
      </c>
      <c r="D410" s="13">
        <v>250</v>
      </c>
      <c r="E410" s="13" t="s">
        <v>272</v>
      </c>
      <c r="F410" t="s">
        <v>917</v>
      </c>
      <c r="G410" t="s">
        <v>900</v>
      </c>
      <c r="H410" t="s">
        <v>918</v>
      </c>
      <c r="I410">
        <v>57.041955999999999</v>
      </c>
      <c r="J410">
        <v>-112.38385700000001</v>
      </c>
      <c r="K410" s="13" t="s">
        <v>569</v>
      </c>
      <c r="M410" s="53">
        <v>44753</v>
      </c>
      <c r="N410" s="13" t="s">
        <v>282</v>
      </c>
      <c r="O410" s="13">
        <v>23</v>
      </c>
      <c r="P410" s="13">
        <v>100</v>
      </c>
      <c r="Q410" s="13" t="s">
        <v>19</v>
      </c>
      <c r="R410" s="13" t="s">
        <v>13</v>
      </c>
      <c r="S410" s="13" t="s">
        <v>583</v>
      </c>
      <c r="T410" s="13" t="s">
        <v>596</v>
      </c>
      <c r="U410" s="13" t="s">
        <v>619</v>
      </c>
      <c r="V410" s="13" t="s">
        <v>679</v>
      </c>
      <c r="W410" s="13" t="s">
        <v>699</v>
      </c>
      <c r="X410" s="13">
        <v>728250</v>
      </c>
      <c r="Y410" s="13" t="s">
        <v>362</v>
      </c>
      <c r="AB410" s="13">
        <v>4</v>
      </c>
      <c r="AF410" s="13">
        <f t="shared" si="26"/>
        <v>4</v>
      </c>
      <c r="AG410" s="54">
        <f t="shared" si="30"/>
        <v>4.3478260869565215</v>
      </c>
      <c r="AH410" s="57">
        <f t="shared" si="27"/>
        <v>17.391304347826086</v>
      </c>
      <c r="AI410" s="13">
        <v>1</v>
      </c>
      <c r="AJ410" s="13" t="s">
        <v>703</v>
      </c>
      <c r="AK410" s="13">
        <v>5</v>
      </c>
      <c r="AM410" s="13" t="s">
        <v>362</v>
      </c>
    </row>
    <row r="411" spans="1:40" ht="15" customHeight="1" x14ac:dyDescent="0.25">
      <c r="A411" s="13" t="s">
        <v>925</v>
      </c>
      <c r="B411" s="13" t="s">
        <v>930</v>
      </c>
      <c r="C411" s="13">
        <v>2022</v>
      </c>
      <c r="D411" s="13">
        <v>250</v>
      </c>
      <c r="E411" s="13" t="s">
        <v>272</v>
      </c>
      <c r="F411" t="s">
        <v>917</v>
      </c>
      <c r="G411" t="s">
        <v>900</v>
      </c>
      <c r="H411" t="s">
        <v>918</v>
      </c>
      <c r="I411">
        <v>57.041955999999999</v>
      </c>
      <c r="J411">
        <v>-112.38385700000001</v>
      </c>
      <c r="K411" s="13" t="s">
        <v>569</v>
      </c>
      <c r="M411" s="53">
        <v>44753</v>
      </c>
      <c r="N411" s="13" t="s">
        <v>282</v>
      </c>
      <c r="O411" s="13">
        <v>23</v>
      </c>
      <c r="P411" s="13">
        <v>100</v>
      </c>
      <c r="Q411" s="13" t="s">
        <v>19</v>
      </c>
      <c r="R411" s="13" t="s">
        <v>13</v>
      </c>
      <c r="S411" s="13" t="s">
        <v>583</v>
      </c>
      <c r="T411" s="13" t="s">
        <v>596</v>
      </c>
      <c r="U411" s="13" t="s">
        <v>619</v>
      </c>
      <c r="V411" s="13" t="s">
        <v>679</v>
      </c>
      <c r="W411" s="13" t="s">
        <v>697</v>
      </c>
      <c r="X411" s="13">
        <v>112200</v>
      </c>
      <c r="Y411" s="13" t="s">
        <v>369</v>
      </c>
      <c r="Z411" s="13">
        <v>1</v>
      </c>
      <c r="AF411" s="13">
        <f t="shared" si="26"/>
        <v>1</v>
      </c>
      <c r="AG411" s="54">
        <f t="shared" si="30"/>
        <v>4.3478260869565215</v>
      </c>
      <c r="AH411" s="57">
        <f t="shared" si="27"/>
        <v>4.3478260869565215</v>
      </c>
      <c r="AI411" s="13">
        <v>1</v>
      </c>
      <c r="AJ411" s="13" t="s">
        <v>703</v>
      </c>
      <c r="AK411" s="13">
        <v>5</v>
      </c>
      <c r="AM411" s="13" t="s">
        <v>369</v>
      </c>
    </row>
    <row r="412" spans="1:40" ht="15" customHeight="1" x14ac:dyDescent="0.25">
      <c r="A412" s="13" t="s">
        <v>925</v>
      </c>
      <c r="B412" s="13" t="s">
        <v>930</v>
      </c>
      <c r="C412" s="13">
        <v>2022</v>
      </c>
      <c r="D412" s="13">
        <v>250</v>
      </c>
      <c r="E412" s="13" t="s">
        <v>272</v>
      </c>
      <c r="F412" t="s">
        <v>917</v>
      </c>
      <c r="G412" t="s">
        <v>900</v>
      </c>
      <c r="H412" t="s">
        <v>918</v>
      </c>
      <c r="I412">
        <v>57.041955999999999</v>
      </c>
      <c r="J412">
        <v>-112.38385700000001</v>
      </c>
      <c r="K412" s="13" t="s">
        <v>569</v>
      </c>
      <c r="M412" s="53">
        <v>44753</v>
      </c>
      <c r="N412" s="13" t="s">
        <v>282</v>
      </c>
      <c r="O412" s="13">
        <v>23</v>
      </c>
      <c r="P412" s="13">
        <v>100</v>
      </c>
      <c r="Q412" s="13" t="s">
        <v>19</v>
      </c>
      <c r="R412" s="13" t="s">
        <v>13</v>
      </c>
      <c r="S412" s="13" t="s">
        <v>583</v>
      </c>
      <c r="T412" s="13" t="s">
        <v>596</v>
      </c>
      <c r="U412" s="13" t="s">
        <v>619</v>
      </c>
      <c r="V412" s="13" t="s">
        <v>681</v>
      </c>
      <c r="W412" s="13" t="s">
        <v>700</v>
      </c>
      <c r="X412" s="13">
        <v>112278</v>
      </c>
      <c r="Y412" s="13" t="s">
        <v>368</v>
      </c>
      <c r="AB412" s="13">
        <v>6</v>
      </c>
      <c r="AF412" s="13">
        <f t="shared" si="26"/>
        <v>6</v>
      </c>
      <c r="AG412" s="54">
        <f t="shared" si="30"/>
        <v>4.3478260869565215</v>
      </c>
      <c r="AH412" s="57">
        <f t="shared" si="27"/>
        <v>26.086956521739129</v>
      </c>
      <c r="AI412" s="13">
        <v>1</v>
      </c>
      <c r="AJ412" s="13" t="s">
        <v>703</v>
      </c>
      <c r="AK412" s="13">
        <v>5</v>
      </c>
      <c r="AM412" s="13" t="s">
        <v>368</v>
      </c>
    </row>
    <row r="413" spans="1:40" ht="15" customHeight="1" x14ac:dyDescent="0.25">
      <c r="A413" s="13" t="s">
        <v>925</v>
      </c>
      <c r="B413" s="13" t="s">
        <v>930</v>
      </c>
      <c r="C413" s="13">
        <v>2022</v>
      </c>
      <c r="D413" s="13">
        <v>250</v>
      </c>
      <c r="E413" s="13" t="s">
        <v>272</v>
      </c>
      <c r="F413" t="s">
        <v>917</v>
      </c>
      <c r="G413" t="s">
        <v>900</v>
      </c>
      <c r="H413" t="s">
        <v>918</v>
      </c>
      <c r="I413">
        <v>57.041955999999999</v>
      </c>
      <c r="J413">
        <v>-112.38385700000001</v>
      </c>
      <c r="K413" s="13" t="s">
        <v>569</v>
      </c>
      <c r="M413" s="53">
        <v>44753</v>
      </c>
      <c r="N413" s="13" t="s">
        <v>282</v>
      </c>
      <c r="O413" s="13">
        <v>23</v>
      </c>
      <c r="P413" s="13">
        <v>100</v>
      </c>
      <c r="Q413" s="13" t="s">
        <v>19</v>
      </c>
      <c r="R413" s="13" t="s">
        <v>13</v>
      </c>
      <c r="S413" s="13" t="s">
        <v>583</v>
      </c>
      <c r="T413" s="13" t="s">
        <v>596</v>
      </c>
      <c r="U413" s="13" t="s">
        <v>644</v>
      </c>
      <c r="X413" s="13">
        <v>111857</v>
      </c>
      <c r="Y413" s="13" t="s">
        <v>366</v>
      </c>
      <c r="AB413" s="13">
        <v>1</v>
      </c>
      <c r="AF413" s="13">
        <f t="shared" si="26"/>
        <v>1</v>
      </c>
      <c r="AG413" s="54">
        <f t="shared" si="30"/>
        <v>4.3478260869565215</v>
      </c>
      <c r="AH413" s="57">
        <f t="shared" si="27"/>
        <v>4.3478260869565215</v>
      </c>
      <c r="AI413" s="13">
        <v>1</v>
      </c>
      <c r="AJ413" s="13" t="s">
        <v>705</v>
      </c>
      <c r="AK413" s="13">
        <v>7</v>
      </c>
      <c r="AL413" s="13" t="s">
        <v>788</v>
      </c>
      <c r="AM413" s="13" t="s">
        <v>366</v>
      </c>
    </row>
    <row r="414" spans="1:40" ht="15" customHeight="1" x14ac:dyDescent="0.25">
      <c r="A414" s="13" t="s">
        <v>925</v>
      </c>
      <c r="B414" s="13" t="s">
        <v>930</v>
      </c>
      <c r="C414" s="13">
        <v>2022</v>
      </c>
      <c r="D414" s="13">
        <v>250</v>
      </c>
      <c r="E414" s="13" t="s">
        <v>272</v>
      </c>
      <c r="F414" t="s">
        <v>917</v>
      </c>
      <c r="G414" t="s">
        <v>900</v>
      </c>
      <c r="H414" t="s">
        <v>918</v>
      </c>
      <c r="I414">
        <v>57.041955999999999</v>
      </c>
      <c r="J414">
        <v>-112.38385700000001</v>
      </c>
      <c r="K414" s="13" t="s">
        <v>569</v>
      </c>
      <c r="M414" s="53">
        <v>44753</v>
      </c>
      <c r="N414" s="13" t="s">
        <v>282</v>
      </c>
      <c r="O414" s="13">
        <v>23</v>
      </c>
      <c r="P414" s="13">
        <v>100</v>
      </c>
      <c r="Q414" s="13" t="s">
        <v>19</v>
      </c>
      <c r="R414" s="13" t="s">
        <v>13</v>
      </c>
      <c r="S414" s="13" t="s">
        <v>583</v>
      </c>
      <c r="T414" s="13" t="s">
        <v>596</v>
      </c>
      <c r="X414" s="13">
        <v>109216</v>
      </c>
      <c r="Y414" s="13" t="s">
        <v>367</v>
      </c>
      <c r="AB414" s="13">
        <v>1</v>
      </c>
      <c r="AF414" s="13">
        <f t="shared" si="26"/>
        <v>1</v>
      </c>
      <c r="AG414" s="54">
        <f t="shared" si="30"/>
        <v>4.3478260869565215</v>
      </c>
      <c r="AH414" s="57">
        <f t="shared" si="27"/>
        <v>4.3478260869565215</v>
      </c>
      <c r="AJ414" s="13" t="s">
        <v>708</v>
      </c>
      <c r="AK414" s="13">
        <v>1</v>
      </c>
      <c r="AL414" s="13" t="s">
        <v>745</v>
      </c>
      <c r="AM414" s="13" t="s">
        <v>367</v>
      </c>
    </row>
    <row r="415" spans="1:40" ht="15" customHeight="1" x14ac:dyDescent="0.25">
      <c r="A415" s="13" t="s">
        <v>925</v>
      </c>
      <c r="B415" s="13" t="s">
        <v>930</v>
      </c>
      <c r="C415" s="13">
        <v>2022</v>
      </c>
      <c r="D415" s="13">
        <v>250</v>
      </c>
      <c r="E415" s="13" t="s">
        <v>272</v>
      </c>
      <c r="F415" t="s">
        <v>917</v>
      </c>
      <c r="G415" t="s">
        <v>900</v>
      </c>
      <c r="H415" t="s">
        <v>918</v>
      </c>
      <c r="I415">
        <v>57.041955999999999</v>
      </c>
      <c r="J415">
        <v>-112.38385700000001</v>
      </c>
      <c r="K415" s="13" t="s">
        <v>569</v>
      </c>
      <c r="M415" s="53">
        <v>44753</v>
      </c>
      <c r="N415" s="13" t="s">
        <v>282</v>
      </c>
      <c r="O415" s="13">
        <v>23</v>
      </c>
      <c r="P415" s="13">
        <v>100</v>
      </c>
      <c r="Q415" s="13" t="s">
        <v>16</v>
      </c>
      <c r="R415" s="13" t="s">
        <v>13</v>
      </c>
      <c r="S415" s="13" t="s">
        <v>583</v>
      </c>
      <c r="T415" s="13" t="s">
        <v>593</v>
      </c>
      <c r="U415" s="13" t="s">
        <v>621</v>
      </c>
      <c r="V415" s="13" t="s">
        <v>667</v>
      </c>
      <c r="X415" s="13">
        <v>127338</v>
      </c>
      <c r="Y415" s="13" t="s">
        <v>339</v>
      </c>
      <c r="AB415" s="13">
        <v>4</v>
      </c>
      <c r="AF415" s="13">
        <f t="shared" si="26"/>
        <v>4</v>
      </c>
      <c r="AG415" s="54">
        <f t="shared" si="30"/>
        <v>4.3478260869565215</v>
      </c>
      <c r="AH415" s="57">
        <f t="shared" si="27"/>
        <v>17.391304347826086</v>
      </c>
      <c r="AI415" s="13">
        <v>1</v>
      </c>
      <c r="AJ415" s="13" t="s">
        <v>703</v>
      </c>
      <c r="AK415" s="13">
        <v>6</v>
      </c>
      <c r="AM415" s="13" t="s">
        <v>339</v>
      </c>
    </row>
    <row r="416" spans="1:40" ht="15" customHeight="1" x14ac:dyDescent="0.25">
      <c r="A416" s="13" t="s">
        <v>925</v>
      </c>
      <c r="B416" s="13" t="s">
        <v>930</v>
      </c>
      <c r="C416" s="13">
        <v>2022</v>
      </c>
      <c r="D416" s="13">
        <v>250</v>
      </c>
      <c r="E416" s="13" t="s">
        <v>272</v>
      </c>
      <c r="F416" t="s">
        <v>917</v>
      </c>
      <c r="G416" t="s">
        <v>900</v>
      </c>
      <c r="H416" t="s">
        <v>918</v>
      </c>
      <c r="I416">
        <v>57.041955999999999</v>
      </c>
      <c r="J416">
        <v>-112.38385700000001</v>
      </c>
      <c r="K416" s="13" t="s">
        <v>569</v>
      </c>
      <c r="M416" s="53">
        <v>44753</v>
      </c>
      <c r="N416" s="13" t="s">
        <v>282</v>
      </c>
      <c r="O416" s="13">
        <v>23</v>
      </c>
      <c r="P416" s="13">
        <v>100</v>
      </c>
      <c r="Q416" s="13" t="s">
        <v>16</v>
      </c>
      <c r="R416" s="13" t="s">
        <v>13</v>
      </c>
      <c r="S416" s="13" t="s">
        <v>583</v>
      </c>
      <c r="T416" s="13" t="s">
        <v>593</v>
      </c>
      <c r="U416" s="13" t="s">
        <v>620</v>
      </c>
      <c r="V416" s="13" t="s">
        <v>666</v>
      </c>
      <c r="X416" s="13">
        <v>125904</v>
      </c>
      <c r="Y416" s="13" t="s">
        <v>340</v>
      </c>
      <c r="AB416" s="13">
        <v>3</v>
      </c>
      <c r="AF416" s="13">
        <f t="shared" si="26"/>
        <v>3</v>
      </c>
      <c r="AG416" s="54">
        <f t="shared" si="30"/>
        <v>4.3478260869565215</v>
      </c>
      <c r="AH416" s="57">
        <f t="shared" si="27"/>
        <v>13.043478260869565</v>
      </c>
      <c r="AI416" s="13">
        <v>1</v>
      </c>
      <c r="AJ416" s="13" t="s">
        <v>703</v>
      </c>
      <c r="AK416" s="13">
        <v>7</v>
      </c>
      <c r="AL416" s="13" t="s">
        <v>778</v>
      </c>
      <c r="AM416" s="13" t="s">
        <v>340</v>
      </c>
    </row>
    <row r="417" spans="1:40" ht="15" customHeight="1" x14ac:dyDescent="0.25">
      <c r="A417" s="13" t="s">
        <v>925</v>
      </c>
      <c r="B417" s="13" t="s">
        <v>930</v>
      </c>
      <c r="C417" s="13">
        <v>2022</v>
      </c>
      <c r="D417" s="13">
        <v>250</v>
      </c>
      <c r="E417" s="13" t="s">
        <v>272</v>
      </c>
      <c r="F417" t="s">
        <v>917</v>
      </c>
      <c r="G417" t="s">
        <v>900</v>
      </c>
      <c r="H417" t="s">
        <v>918</v>
      </c>
      <c r="I417">
        <v>57.041955999999999</v>
      </c>
      <c r="J417">
        <v>-112.38385700000001</v>
      </c>
      <c r="K417" s="13" t="s">
        <v>569</v>
      </c>
      <c r="M417" s="53">
        <v>44753</v>
      </c>
      <c r="N417" s="13" t="s">
        <v>282</v>
      </c>
      <c r="O417" s="13">
        <v>23</v>
      </c>
      <c r="P417" s="13">
        <v>100</v>
      </c>
      <c r="Q417" s="13" t="s">
        <v>16</v>
      </c>
      <c r="R417" s="13" t="s">
        <v>13</v>
      </c>
      <c r="S417" s="13" t="s">
        <v>583</v>
      </c>
      <c r="T417" s="13" t="s">
        <v>593</v>
      </c>
      <c r="U417" s="13" t="s">
        <v>615</v>
      </c>
      <c r="V417" s="13" t="s">
        <v>665</v>
      </c>
      <c r="W417" s="13" t="s">
        <v>686</v>
      </c>
      <c r="X417" s="13">
        <v>129229</v>
      </c>
      <c r="Y417" s="13" t="s">
        <v>320</v>
      </c>
      <c r="AB417" s="13">
        <v>6</v>
      </c>
      <c r="AF417" s="13">
        <f t="shared" si="26"/>
        <v>6</v>
      </c>
      <c r="AG417" s="54">
        <f t="shared" si="30"/>
        <v>4.3478260869565215</v>
      </c>
      <c r="AH417" s="57">
        <f t="shared" si="27"/>
        <v>26.086956521739129</v>
      </c>
      <c r="AJ417" s="13" t="s">
        <v>704</v>
      </c>
      <c r="AK417" s="13">
        <v>6</v>
      </c>
      <c r="AL417" s="13" t="s">
        <v>443</v>
      </c>
      <c r="AM417" s="13" t="s">
        <v>710</v>
      </c>
      <c r="AN417" s="13" t="s">
        <v>320</v>
      </c>
    </row>
    <row r="418" spans="1:40" ht="15" customHeight="1" x14ac:dyDescent="0.25">
      <c r="A418" s="13" t="s">
        <v>925</v>
      </c>
      <c r="B418" s="13" t="s">
        <v>930</v>
      </c>
      <c r="C418" s="13">
        <v>2022</v>
      </c>
      <c r="D418" s="13">
        <v>250</v>
      </c>
      <c r="E418" s="13" t="s">
        <v>272</v>
      </c>
      <c r="F418" t="s">
        <v>917</v>
      </c>
      <c r="G418" t="s">
        <v>900</v>
      </c>
      <c r="H418" t="s">
        <v>918</v>
      </c>
      <c r="I418">
        <v>57.041955999999999</v>
      </c>
      <c r="J418">
        <v>-112.38385700000001</v>
      </c>
      <c r="K418" s="13" t="s">
        <v>569</v>
      </c>
      <c r="M418" s="53">
        <v>44753</v>
      </c>
      <c r="N418" s="13" t="s">
        <v>282</v>
      </c>
      <c r="O418" s="13">
        <v>23</v>
      </c>
      <c r="P418" s="13">
        <v>100</v>
      </c>
      <c r="Q418" s="13" t="s">
        <v>16</v>
      </c>
      <c r="R418" s="13" t="s">
        <v>13</v>
      </c>
      <c r="S418" s="13" t="s">
        <v>583</v>
      </c>
      <c r="T418" s="13" t="s">
        <v>593</v>
      </c>
      <c r="U418" s="13" t="s">
        <v>615</v>
      </c>
      <c r="V418" s="13" t="s">
        <v>665</v>
      </c>
      <c r="W418" s="13" t="s">
        <v>686</v>
      </c>
      <c r="X418" s="13">
        <v>129428</v>
      </c>
      <c r="Y418" s="13" t="s">
        <v>315</v>
      </c>
      <c r="AB418" s="13">
        <v>1</v>
      </c>
      <c r="AF418" s="13">
        <f t="shared" si="26"/>
        <v>1</v>
      </c>
      <c r="AG418" s="54">
        <f t="shared" si="30"/>
        <v>4.3478260869565215</v>
      </c>
      <c r="AH418" s="57">
        <f t="shared" si="27"/>
        <v>4.3478260869565215</v>
      </c>
      <c r="AI418" s="13">
        <v>1</v>
      </c>
      <c r="AJ418" s="13" t="s">
        <v>704</v>
      </c>
      <c r="AK418" s="13">
        <v>8</v>
      </c>
      <c r="AM418" s="13" t="s">
        <v>315</v>
      </c>
    </row>
    <row r="419" spans="1:40" ht="15" customHeight="1" x14ac:dyDescent="0.25">
      <c r="A419" s="13" t="s">
        <v>925</v>
      </c>
      <c r="B419" s="13" t="s">
        <v>930</v>
      </c>
      <c r="C419" s="13">
        <v>2022</v>
      </c>
      <c r="D419" s="13">
        <v>250</v>
      </c>
      <c r="E419" s="13" t="s">
        <v>272</v>
      </c>
      <c r="F419" t="s">
        <v>917</v>
      </c>
      <c r="G419" t="s">
        <v>900</v>
      </c>
      <c r="H419" t="s">
        <v>918</v>
      </c>
      <c r="I419">
        <v>57.041955999999999</v>
      </c>
      <c r="J419">
        <v>-112.38385700000001</v>
      </c>
      <c r="K419" s="13" t="s">
        <v>569</v>
      </c>
      <c r="M419" s="53">
        <v>44753</v>
      </c>
      <c r="N419" s="13" t="s">
        <v>282</v>
      </c>
      <c r="O419" s="13">
        <v>23</v>
      </c>
      <c r="P419" s="13">
        <v>100</v>
      </c>
      <c r="Q419" s="13" t="s">
        <v>16</v>
      </c>
      <c r="R419" s="13" t="s">
        <v>13</v>
      </c>
      <c r="S419" s="13" t="s">
        <v>583</v>
      </c>
      <c r="T419" s="13" t="s">
        <v>593</v>
      </c>
      <c r="U419" s="13" t="s">
        <v>615</v>
      </c>
      <c r="V419" s="13" t="s">
        <v>665</v>
      </c>
      <c r="W419" s="13" t="s">
        <v>686</v>
      </c>
      <c r="X419" s="13">
        <v>129470</v>
      </c>
      <c r="Y419" s="13" t="s">
        <v>364</v>
      </c>
      <c r="AB419" s="13">
        <v>2</v>
      </c>
      <c r="AF419" s="13">
        <f t="shared" si="26"/>
        <v>2</v>
      </c>
      <c r="AG419" s="54">
        <f t="shared" si="30"/>
        <v>4.3478260869565215</v>
      </c>
      <c r="AH419" s="57">
        <f t="shared" si="27"/>
        <v>8.695652173913043</v>
      </c>
      <c r="AI419" s="13">
        <v>1</v>
      </c>
      <c r="AJ419" s="13" t="s">
        <v>704</v>
      </c>
      <c r="AK419" s="13">
        <v>10</v>
      </c>
      <c r="AM419" s="13" t="s">
        <v>364</v>
      </c>
    </row>
    <row r="420" spans="1:40" ht="15" customHeight="1" x14ac:dyDescent="0.25">
      <c r="A420" s="13" t="s">
        <v>925</v>
      </c>
      <c r="B420" s="13" t="s">
        <v>930</v>
      </c>
      <c r="C420" s="13">
        <v>2022</v>
      </c>
      <c r="D420" s="13">
        <v>250</v>
      </c>
      <c r="E420" s="13" t="s">
        <v>272</v>
      </c>
      <c r="F420" t="s">
        <v>917</v>
      </c>
      <c r="G420" t="s">
        <v>900</v>
      </c>
      <c r="H420" t="s">
        <v>918</v>
      </c>
      <c r="I420">
        <v>57.041955999999999</v>
      </c>
      <c r="J420">
        <v>-112.38385700000001</v>
      </c>
      <c r="K420" s="13" t="s">
        <v>569</v>
      </c>
      <c r="M420" s="53">
        <v>44753</v>
      </c>
      <c r="N420" s="13" t="s">
        <v>282</v>
      </c>
      <c r="O420" s="13">
        <v>23</v>
      </c>
      <c r="P420" s="13">
        <v>100</v>
      </c>
      <c r="Q420" s="13" t="s">
        <v>16</v>
      </c>
      <c r="R420" s="13" t="s">
        <v>13</v>
      </c>
      <c r="S420" s="13" t="s">
        <v>583</v>
      </c>
      <c r="T420" s="13" t="s">
        <v>593</v>
      </c>
      <c r="U420" s="13" t="s">
        <v>615</v>
      </c>
      <c r="V420" s="13" t="s">
        <v>665</v>
      </c>
      <c r="W420" s="13" t="s">
        <v>686</v>
      </c>
      <c r="X420" s="13">
        <v>129564</v>
      </c>
      <c r="Y420" s="13" t="s">
        <v>318</v>
      </c>
      <c r="AB420" s="13">
        <v>1</v>
      </c>
      <c r="AF420" s="13">
        <f t="shared" si="26"/>
        <v>1</v>
      </c>
      <c r="AG420" s="54">
        <f t="shared" si="30"/>
        <v>4.3478260869565215</v>
      </c>
      <c r="AH420" s="57">
        <f t="shared" si="27"/>
        <v>4.3478260869565215</v>
      </c>
      <c r="AI420" s="13">
        <v>1</v>
      </c>
      <c r="AJ420" s="13" t="s">
        <v>703</v>
      </c>
      <c r="AK420" s="13">
        <v>10</v>
      </c>
      <c r="AM420" s="13" t="s">
        <v>318</v>
      </c>
    </row>
    <row r="421" spans="1:40" ht="15" customHeight="1" x14ac:dyDescent="0.25">
      <c r="A421" s="13" t="s">
        <v>925</v>
      </c>
      <c r="B421" s="13" t="s">
        <v>930</v>
      </c>
      <c r="C421" s="13">
        <v>2022</v>
      </c>
      <c r="D421" s="13">
        <v>250</v>
      </c>
      <c r="E421" s="13" t="s">
        <v>272</v>
      </c>
      <c r="F421" t="s">
        <v>917</v>
      </c>
      <c r="G421" t="s">
        <v>900</v>
      </c>
      <c r="H421" t="s">
        <v>918</v>
      </c>
      <c r="I421">
        <v>57.041955999999999</v>
      </c>
      <c r="J421">
        <v>-112.38385700000001</v>
      </c>
      <c r="K421" s="13" t="s">
        <v>569</v>
      </c>
      <c r="M421" s="53">
        <v>44753</v>
      </c>
      <c r="N421" s="13" t="s">
        <v>282</v>
      </c>
      <c r="O421" s="13">
        <v>23</v>
      </c>
      <c r="P421" s="13">
        <v>100</v>
      </c>
      <c r="Q421" s="13" t="s">
        <v>16</v>
      </c>
      <c r="R421" s="13" t="s">
        <v>13</v>
      </c>
      <c r="S421" s="13" t="s">
        <v>583</v>
      </c>
      <c r="T421" s="13" t="s">
        <v>593</v>
      </c>
      <c r="U421" s="13" t="s">
        <v>615</v>
      </c>
      <c r="V421" s="13" t="s">
        <v>665</v>
      </c>
      <c r="W421" s="13" t="s">
        <v>686</v>
      </c>
      <c r="X421" s="13">
        <v>129657</v>
      </c>
      <c r="Y421" s="13" t="s">
        <v>314</v>
      </c>
      <c r="AB421" s="13">
        <v>1</v>
      </c>
      <c r="AF421" s="13">
        <f t="shared" si="26"/>
        <v>1</v>
      </c>
      <c r="AG421" s="54">
        <f t="shared" si="30"/>
        <v>4.3478260869565215</v>
      </c>
      <c r="AH421" s="57">
        <f t="shared" si="27"/>
        <v>4.3478260869565215</v>
      </c>
      <c r="AI421" s="13">
        <v>1</v>
      </c>
      <c r="AJ421" s="13" t="s">
        <v>705</v>
      </c>
      <c r="AK421" s="13">
        <v>6</v>
      </c>
      <c r="AM421" s="13" t="s">
        <v>314</v>
      </c>
    </row>
    <row r="422" spans="1:40" ht="15" customHeight="1" x14ac:dyDescent="0.25">
      <c r="A422" s="13" t="s">
        <v>925</v>
      </c>
      <c r="B422" s="13" t="s">
        <v>930</v>
      </c>
      <c r="C422" s="13">
        <v>2022</v>
      </c>
      <c r="D422" s="13">
        <v>250</v>
      </c>
      <c r="E422" s="13" t="s">
        <v>272</v>
      </c>
      <c r="F422" t="s">
        <v>917</v>
      </c>
      <c r="G422" t="s">
        <v>900</v>
      </c>
      <c r="H422" t="s">
        <v>918</v>
      </c>
      <c r="I422">
        <v>57.041955999999999</v>
      </c>
      <c r="J422">
        <v>-112.38385700000001</v>
      </c>
      <c r="K422" s="13" t="s">
        <v>569</v>
      </c>
      <c r="M422" s="53">
        <v>44753</v>
      </c>
      <c r="N422" s="13" t="s">
        <v>282</v>
      </c>
      <c r="O422" s="13">
        <v>23</v>
      </c>
      <c r="P422" s="13">
        <v>100</v>
      </c>
      <c r="Q422" s="13" t="s">
        <v>16</v>
      </c>
      <c r="R422" s="13" t="s">
        <v>13</v>
      </c>
      <c r="S422" s="13" t="s">
        <v>583</v>
      </c>
      <c r="T422" s="13" t="s">
        <v>593</v>
      </c>
      <c r="U422" s="13" t="s">
        <v>615</v>
      </c>
      <c r="V422" s="13" t="s">
        <v>665</v>
      </c>
      <c r="W422" s="13" t="s">
        <v>687</v>
      </c>
      <c r="X422" s="13">
        <v>129935</v>
      </c>
      <c r="Y422" s="13" t="s">
        <v>310</v>
      </c>
      <c r="AB422" s="13">
        <v>21</v>
      </c>
      <c r="AF422" s="13">
        <f t="shared" si="26"/>
        <v>21</v>
      </c>
      <c r="AG422" s="54">
        <f t="shared" si="30"/>
        <v>4.3478260869565215</v>
      </c>
      <c r="AH422" s="57">
        <f t="shared" si="27"/>
        <v>91.304347826086953</v>
      </c>
      <c r="AI422" s="13">
        <v>1</v>
      </c>
      <c r="AJ422" s="13" t="s">
        <v>704</v>
      </c>
      <c r="AK422" s="13">
        <v>6</v>
      </c>
      <c r="AM422" s="13" t="s">
        <v>310</v>
      </c>
    </row>
    <row r="423" spans="1:40" ht="15" customHeight="1" x14ac:dyDescent="0.25">
      <c r="A423" s="13" t="s">
        <v>925</v>
      </c>
      <c r="B423" s="13" t="s">
        <v>930</v>
      </c>
      <c r="C423" s="13">
        <v>2022</v>
      </c>
      <c r="D423" s="13">
        <v>250</v>
      </c>
      <c r="E423" s="13" t="s">
        <v>272</v>
      </c>
      <c r="F423" t="s">
        <v>917</v>
      </c>
      <c r="G423" t="s">
        <v>900</v>
      </c>
      <c r="H423" t="s">
        <v>918</v>
      </c>
      <c r="I423">
        <v>57.041955999999999</v>
      </c>
      <c r="J423">
        <v>-112.38385700000001</v>
      </c>
      <c r="K423" s="13" t="s">
        <v>569</v>
      </c>
      <c r="M423" s="53">
        <v>44753</v>
      </c>
      <c r="N423" s="13" t="s">
        <v>282</v>
      </c>
      <c r="O423" s="13">
        <v>23</v>
      </c>
      <c r="P423" s="13">
        <v>100</v>
      </c>
      <c r="Q423" s="13" t="s">
        <v>16</v>
      </c>
      <c r="R423" s="13" t="s">
        <v>13</v>
      </c>
      <c r="S423" s="13" t="s">
        <v>583</v>
      </c>
      <c r="T423" s="13" t="s">
        <v>593</v>
      </c>
      <c r="U423" s="13" t="s">
        <v>615</v>
      </c>
      <c r="V423" s="13" t="s">
        <v>661</v>
      </c>
      <c r="X423" s="13">
        <v>128463</v>
      </c>
      <c r="Y423" s="13" t="s">
        <v>316</v>
      </c>
      <c r="AB423" s="13">
        <v>8</v>
      </c>
      <c r="AF423" s="13">
        <f t="shared" si="26"/>
        <v>8</v>
      </c>
      <c r="AG423" s="54">
        <f t="shared" si="30"/>
        <v>4.3478260869565215</v>
      </c>
      <c r="AH423" s="57">
        <f t="shared" si="27"/>
        <v>34.782608695652172</v>
      </c>
      <c r="AI423" s="13">
        <v>1</v>
      </c>
      <c r="AJ423" s="13" t="s">
        <v>704</v>
      </c>
      <c r="AK423" s="13">
        <v>10</v>
      </c>
      <c r="AM423" s="13" t="s">
        <v>316</v>
      </c>
    </row>
    <row r="424" spans="1:40" ht="15" customHeight="1" x14ac:dyDescent="0.25">
      <c r="A424" s="13" t="s">
        <v>925</v>
      </c>
      <c r="B424" s="13" t="s">
        <v>930</v>
      </c>
      <c r="C424" s="13">
        <v>2022</v>
      </c>
      <c r="D424" s="13">
        <v>250</v>
      </c>
      <c r="E424" s="13" t="s">
        <v>272</v>
      </c>
      <c r="F424" t="s">
        <v>917</v>
      </c>
      <c r="G424" t="s">
        <v>900</v>
      </c>
      <c r="H424" t="s">
        <v>918</v>
      </c>
      <c r="I424">
        <v>57.041955999999999</v>
      </c>
      <c r="J424">
        <v>-112.38385700000001</v>
      </c>
      <c r="K424" s="13" t="s">
        <v>569</v>
      </c>
      <c r="M424" s="53">
        <v>44753</v>
      </c>
      <c r="N424" s="13" t="s">
        <v>282</v>
      </c>
      <c r="O424" s="13">
        <v>23</v>
      </c>
      <c r="P424" s="13">
        <v>100</v>
      </c>
      <c r="Q424" s="13" t="s">
        <v>16</v>
      </c>
      <c r="R424" s="13" t="s">
        <v>13</v>
      </c>
      <c r="S424" s="13" t="s">
        <v>583</v>
      </c>
      <c r="T424" s="13" t="s">
        <v>593</v>
      </c>
      <c r="U424" s="13" t="s">
        <v>615</v>
      </c>
      <c r="V424" s="13" t="s">
        <v>661</v>
      </c>
      <c r="X424" s="13">
        <v>128563</v>
      </c>
      <c r="Y424" s="13" t="s">
        <v>323</v>
      </c>
      <c r="AB424" s="13">
        <v>8</v>
      </c>
      <c r="AF424" s="13">
        <f t="shared" si="26"/>
        <v>8</v>
      </c>
      <c r="AG424" s="54">
        <f t="shared" si="30"/>
        <v>4.3478260869565215</v>
      </c>
      <c r="AH424" s="57">
        <f t="shared" si="27"/>
        <v>34.782608695652172</v>
      </c>
      <c r="AI424" s="13">
        <v>1</v>
      </c>
      <c r="AJ424" s="13" t="s">
        <v>704</v>
      </c>
      <c r="AK424" s="13">
        <v>7</v>
      </c>
      <c r="AM424" s="13" t="s">
        <v>323</v>
      </c>
    </row>
    <row r="425" spans="1:40" ht="15" customHeight="1" x14ac:dyDescent="0.25">
      <c r="A425" s="13" t="s">
        <v>925</v>
      </c>
      <c r="B425" s="13" t="s">
        <v>930</v>
      </c>
      <c r="C425" s="13">
        <v>2022</v>
      </c>
      <c r="D425" s="13">
        <v>250</v>
      </c>
      <c r="E425" s="13" t="s">
        <v>272</v>
      </c>
      <c r="F425" t="s">
        <v>917</v>
      </c>
      <c r="G425" t="s">
        <v>900</v>
      </c>
      <c r="H425" t="s">
        <v>918</v>
      </c>
      <c r="I425">
        <v>57.041955999999999</v>
      </c>
      <c r="J425">
        <v>-112.38385700000001</v>
      </c>
      <c r="K425" s="13" t="s">
        <v>569</v>
      </c>
      <c r="M425" s="53">
        <v>44753</v>
      </c>
      <c r="N425" s="13" t="s">
        <v>282</v>
      </c>
      <c r="O425" s="13">
        <v>23</v>
      </c>
      <c r="P425" s="13">
        <v>100</v>
      </c>
      <c r="Q425" s="13" t="s">
        <v>16</v>
      </c>
      <c r="R425" s="13" t="s">
        <v>13</v>
      </c>
      <c r="S425" s="13" t="s">
        <v>583</v>
      </c>
      <c r="T425" s="13" t="s">
        <v>593</v>
      </c>
      <c r="U425" s="13" t="s">
        <v>615</v>
      </c>
      <c r="V425" s="13" t="s">
        <v>661</v>
      </c>
      <c r="X425" s="13" t="s">
        <v>702</v>
      </c>
      <c r="Y425" s="13" t="s">
        <v>319</v>
      </c>
      <c r="AB425" s="13">
        <v>6</v>
      </c>
      <c r="AF425" s="13">
        <f t="shared" si="26"/>
        <v>6</v>
      </c>
      <c r="AG425" s="54">
        <f t="shared" si="30"/>
        <v>4.3478260869565215</v>
      </c>
      <c r="AH425" s="57">
        <f t="shared" si="27"/>
        <v>26.086956521739129</v>
      </c>
      <c r="AI425" s="13">
        <v>1</v>
      </c>
      <c r="AJ425" s="13" t="s">
        <v>704</v>
      </c>
      <c r="AK425" s="13">
        <v>6</v>
      </c>
      <c r="AM425" s="13" t="s">
        <v>319</v>
      </c>
      <c r="AN425" s="13" t="s">
        <v>714</v>
      </c>
    </row>
    <row r="426" spans="1:40" ht="15" customHeight="1" x14ac:dyDescent="0.25">
      <c r="A426" s="13" t="s">
        <v>925</v>
      </c>
      <c r="B426" s="13" t="s">
        <v>930</v>
      </c>
      <c r="C426" s="13">
        <v>2022</v>
      </c>
      <c r="D426" s="13">
        <v>250</v>
      </c>
      <c r="E426" s="13" t="s">
        <v>272</v>
      </c>
      <c r="F426" t="s">
        <v>917</v>
      </c>
      <c r="G426" t="s">
        <v>900</v>
      </c>
      <c r="H426" t="s">
        <v>918</v>
      </c>
      <c r="I426">
        <v>57.041955999999999</v>
      </c>
      <c r="J426">
        <v>-112.38385700000001</v>
      </c>
      <c r="K426" s="13" t="s">
        <v>569</v>
      </c>
      <c r="M426" s="53">
        <v>44753</v>
      </c>
      <c r="N426" s="13" t="s">
        <v>282</v>
      </c>
      <c r="O426" s="13">
        <v>23</v>
      </c>
      <c r="P426" s="13">
        <v>100</v>
      </c>
      <c r="Q426" s="13" t="s">
        <v>16</v>
      </c>
      <c r="R426" s="13" t="s">
        <v>13</v>
      </c>
      <c r="S426" s="13" t="s">
        <v>583</v>
      </c>
      <c r="T426" s="13" t="s">
        <v>593</v>
      </c>
      <c r="U426" s="13" t="s">
        <v>615</v>
      </c>
      <c r="V426" s="13" t="s">
        <v>661</v>
      </c>
      <c r="X426" s="13">
        <v>128457</v>
      </c>
      <c r="Y426" s="13" t="s">
        <v>321</v>
      </c>
      <c r="AB426" s="13">
        <v>15</v>
      </c>
      <c r="AF426" s="13">
        <f t="shared" si="26"/>
        <v>15</v>
      </c>
      <c r="AG426" s="54">
        <f t="shared" si="30"/>
        <v>4.3478260869565215</v>
      </c>
      <c r="AH426" s="57">
        <f t="shared" si="27"/>
        <v>65.217391304347828</v>
      </c>
      <c r="AJ426" s="13" t="s">
        <v>704</v>
      </c>
      <c r="AK426" s="13">
        <v>6</v>
      </c>
      <c r="AL426" s="13" t="s">
        <v>803</v>
      </c>
      <c r="AM426" s="13" t="s">
        <v>321</v>
      </c>
    </row>
    <row r="427" spans="1:40" ht="15" customHeight="1" x14ac:dyDescent="0.25">
      <c r="A427" s="13" t="s">
        <v>925</v>
      </c>
      <c r="B427" s="13" t="s">
        <v>930</v>
      </c>
      <c r="C427" s="13">
        <v>2022</v>
      </c>
      <c r="D427" s="13">
        <v>250</v>
      </c>
      <c r="E427" s="13" t="s">
        <v>272</v>
      </c>
      <c r="F427" t="s">
        <v>917</v>
      </c>
      <c r="G427" t="s">
        <v>900</v>
      </c>
      <c r="H427" t="s">
        <v>918</v>
      </c>
      <c r="I427">
        <v>57.041955999999999</v>
      </c>
      <c r="J427">
        <v>-112.38385700000001</v>
      </c>
      <c r="K427" s="13" t="s">
        <v>569</v>
      </c>
      <c r="M427" s="53">
        <v>44753</v>
      </c>
      <c r="N427" s="13" t="s">
        <v>282</v>
      </c>
      <c r="O427" s="13">
        <v>23</v>
      </c>
      <c r="P427" s="13">
        <v>100</v>
      </c>
      <c r="Q427" s="13" t="s">
        <v>16</v>
      </c>
      <c r="R427" s="13" t="s">
        <v>13</v>
      </c>
      <c r="S427" s="13" t="s">
        <v>583</v>
      </c>
      <c r="T427" s="13" t="s">
        <v>593</v>
      </c>
      <c r="U427" s="13" t="s">
        <v>615</v>
      </c>
      <c r="V427" s="13" t="s">
        <v>661</v>
      </c>
      <c r="X427" s="13">
        <v>129018</v>
      </c>
      <c r="Y427" s="13" t="s">
        <v>317</v>
      </c>
      <c r="AB427" s="13">
        <v>3</v>
      </c>
      <c r="AF427" s="13">
        <f t="shared" si="26"/>
        <v>3</v>
      </c>
      <c r="AG427" s="54">
        <f t="shared" si="30"/>
        <v>4.3478260869565215</v>
      </c>
      <c r="AH427" s="57">
        <f t="shared" si="27"/>
        <v>13.043478260869565</v>
      </c>
      <c r="AI427" s="13">
        <v>1</v>
      </c>
      <c r="AJ427" s="13" t="s">
        <v>704</v>
      </c>
      <c r="AK427" s="13">
        <v>8</v>
      </c>
      <c r="AM427" s="13" t="s">
        <v>317</v>
      </c>
    </row>
    <row r="428" spans="1:40" ht="15" customHeight="1" x14ac:dyDescent="0.25">
      <c r="A428" s="13" t="s">
        <v>925</v>
      </c>
      <c r="B428" s="13" t="s">
        <v>930</v>
      </c>
      <c r="C428" s="13">
        <v>2022</v>
      </c>
      <c r="D428" s="13">
        <v>250</v>
      </c>
      <c r="E428" s="13" t="s">
        <v>272</v>
      </c>
      <c r="F428" t="s">
        <v>917</v>
      </c>
      <c r="G428" t="s">
        <v>900</v>
      </c>
      <c r="H428" t="s">
        <v>918</v>
      </c>
      <c r="I428">
        <v>57.041955999999999</v>
      </c>
      <c r="J428">
        <v>-112.38385700000001</v>
      </c>
      <c r="K428" s="13" t="s">
        <v>569</v>
      </c>
      <c r="M428" s="53">
        <v>44753</v>
      </c>
      <c r="N428" s="13" t="s">
        <v>282</v>
      </c>
      <c r="O428" s="13">
        <v>23</v>
      </c>
      <c r="P428" s="13">
        <v>100</v>
      </c>
      <c r="Q428" s="13" t="s">
        <v>16</v>
      </c>
      <c r="R428" s="13" t="s">
        <v>13</v>
      </c>
      <c r="S428" s="13" t="s">
        <v>583</v>
      </c>
      <c r="T428" s="13" t="s">
        <v>593</v>
      </c>
      <c r="U428" s="13" t="s">
        <v>615</v>
      </c>
      <c r="V428" s="13" t="s">
        <v>661</v>
      </c>
      <c r="X428" s="13">
        <v>129071</v>
      </c>
      <c r="Y428" s="13" t="s">
        <v>734</v>
      </c>
      <c r="AB428" s="13">
        <v>1</v>
      </c>
      <c r="AF428" s="13">
        <f t="shared" si="26"/>
        <v>1</v>
      </c>
      <c r="AG428" s="54">
        <f t="shared" si="30"/>
        <v>4.3478260869565215</v>
      </c>
      <c r="AH428" s="57">
        <f t="shared" si="27"/>
        <v>4.3478260869565215</v>
      </c>
      <c r="AI428" s="13">
        <v>1</v>
      </c>
      <c r="AJ428" s="13" t="s">
        <v>704</v>
      </c>
      <c r="AK428" s="13">
        <v>6</v>
      </c>
      <c r="AM428" s="13" t="s">
        <v>734</v>
      </c>
    </row>
    <row r="429" spans="1:40" ht="15" customHeight="1" x14ac:dyDescent="0.25">
      <c r="A429" s="13" t="s">
        <v>925</v>
      </c>
      <c r="B429" s="13" t="s">
        <v>930</v>
      </c>
      <c r="C429" s="13">
        <v>2022</v>
      </c>
      <c r="D429" s="13">
        <v>250</v>
      </c>
      <c r="E429" s="13" t="s">
        <v>272</v>
      </c>
      <c r="F429" t="s">
        <v>917</v>
      </c>
      <c r="G429" t="s">
        <v>900</v>
      </c>
      <c r="H429" t="s">
        <v>918</v>
      </c>
      <c r="I429">
        <v>57.041955999999999</v>
      </c>
      <c r="J429">
        <v>-112.38385700000001</v>
      </c>
      <c r="K429" s="13" t="s">
        <v>569</v>
      </c>
      <c r="M429" s="53">
        <v>44753</v>
      </c>
      <c r="N429" s="13" t="s">
        <v>282</v>
      </c>
      <c r="O429" s="13">
        <v>23</v>
      </c>
      <c r="P429" s="13">
        <v>100</v>
      </c>
      <c r="Q429" s="13" t="s">
        <v>16</v>
      </c>
      <c r="R429" s="13" t="s">
        <v>13</v>
      </c>
      <c r="S429" s="13" t="s">
        <v>583</v>
      </c>
      <c r="T429" s="13" t="s">
        <v>593</v>
      </c>
      <c r="U429" s="13" t="s">
        <v>615</v>
      </c>
      <c r="V429" s="13" t="s">
        <v>660</v>
      </c>
      <c r="W429" s="13" t="s">
        <v>684</v>
      </c>
      <c r="X429" s="13">
        <v>128079</v>
      </c>
      <c r="Y429" s="13" t="s">
        <v>309</v>
      </c>
      <c r="AB429" s="13">
        <v>8</v>
      </c>
      <c r="AF429" s="13">
        <f t="shared" si="26"/>
        <v>8</v>
      </c>
      <c r="AG429" s="54">
        <f t="shared" si="30"/>
        <v>4.3478260869565215</v>
      </c>
      <c r="AH429" s="57">
        <f t="shared" si="27"/>
        <v>34.782608695652172</v>
      </c>
      <c r="AI429" s="13">
        <v>1</v>
      </c>
      <c r="AJ429" s="13" t="s">
        <v>703</v>
      </c>
      <c r="AK429" s="13">
        <v>8</v>
      </c>
      <c r="AM429" s="13" t="s">
        <v>309</v>
      </c>
    </row>
    <row r="430" spans="1:40" ht="15" customHeight="1" x14ac:dyDescent="0.25">
      <c r="A430" s="13" t="s">
        <v>925</v>
      </c>
      <c r="B430" s="13" t="s">
        <v>930</v>
      </c>
      <c r="C430" s="13">
        <v>2022</v>
      </c>
      <c r="D430" s="13">
        <v>250</v>
      </c>
      <c r="E430" s="13" t="s">
        <v>272</v>
      </c>
      <c r="F430" t="s">
        <v>917</v>
      </c>
      <c r="G430" t="s">
        <v>900</v>
      </c>
      <c r="H430" t="s">
        <v>918</v>
      </c>
      <c r="I430">
        <v>57.041955999999999</v>
      </c>
      <c r="J430">
        <v>-112.38385700000001</v>
      </c>
      <c r="K430" s="13" t="s">
        <v>569</v>
      </c>
      <c r="M430" s="53">
        <v>44753</v>
      </c>
      <c r="N430" s="13" t="s">
        <v>282</v>
      </c>
      <c r="O430" s="13">
        <v>23</v>
      </c>
      <c r="P430" s="13">
        <v>100</v>
      </c>
      <c r="Q430" s="13" t="s">
        <v>16</v>
      </c>
      <c r="R430" s="13" t="s">
        <v>13</v>
      </c>
      <c r="S430" s="13" t="s">
        <v>583</v>
      </c>
      <c r="T430" s="13" t="s">
        <v>593</v>
      </c>
      <c r="U430" s="13" t="s">
        <v>615</v>
      </c>
      <c r="V430" s="13" t="s">
        <v>660</v>
      </c>
      <c r="W430" s="13" t="s">
        <v>684</v>
      </c>
      <c r="X430" s="13">
        <v>128173</v>
      </c>
      <c r="Y430" s="13" t="s">
        <v>363</v>
      </c>
      <c r="AB430" s="13">
        <v>1</v>
      </c>
      <c r="AF430" s="13">
        <f t="shared" si="26"/>
        <v>1</v>
      </c>
      <c r="AG430" s="54">
        <f t="shared" si="30"/>
        <v>4.3478260869565215</v>
      </c>
      <c r="AH430" s="57">
        <f t="shared" si="27"/>
        <v>4.3478260869565215</v>
      </c>
      <c r="AI430" s="13">
        <v>1</v>
      </c>
      <c r="AJ430" s="13" t="s">
        <v>703</v>
      </c>
      <c r="AK430" s="13">
        <v>7</v>
      </c>
      <c r="AM430" s="13" t="s">
        <v>363</v>
      </c>
    </row>
    <row r="431" spans="1:40" ht="15" customHeight="1" x14ac:dyDescent="0.25">
      <c r="A431" s="13" t="s">
        <v>925</v>
      </c>
      <c r="B431" s="13" t="s">
        <v>930</v>
      </c>
      <c r="C431" s="13">
        <v>2022</v>
      </c>
      <c r="D431" s="13">
        <v>250</v>
      </c>
      <c r="E431" s="13" t="s">
        <v>272</v>
      </c>
      <c r="F431" t="s">
        <v>917</v>
      </c>
      <c r="G431" t="s">
        <v>900</v>
      </c>
      <c r="H431" t="s">
        <v>918</v>
      </c>
      <c r="I431">
        <v>57.041955999999999</v>
      </c>
      <c r="J431">
        <v>-112.38385700000001</v>
      </c>
      <c r="K431" s="13" t="s">
        <v>569</v>
      </c>
      <c r="M431" s="53">
        <v>44753</v>
      </c>
      <c r="N431" s="13" t="s">
        <v>282</v>
      </c>
      <c r="O431" s="13">
        <v>23</v>
      </c>
      <c r="P431" s="13">
        <v>100</v>
      </c>
      <c r="Q431" s="13" t="s">
        <v>16</v>
      </c>
      <c r="R431" s="13" t="s">
        <v>13</v>
      </c>
      <c r="S431" s="13" t="s">
        <v>583</v>
      </c>
      <c r="T431" s="13" t="s">
        <v>593</v>
      </c>
      <c r="U431" s="13" t="s">
        <v>615</v>
      </c>
      <c r="X431" s="13">
        <v>127917</v>
      </c>
      <c r="Y431" s="13" t="s">
        <v>322</v>
      </c>
      <c r="AB431" s="13">
        <v>16</v>
      </c>
      <c r="AD431" s="13">
        <v>3</v>
      </c>
      <c r="AF431" s="13">
        <f t="shared" si="26"/>
        <v>19</v>
      </c>
      <c r="AG431" s="54">
        <f t="shared" si="30"/>
        <v>4.3478260869565215</v>
      </c>
      <c r="AH431" s="57">
        <f t="shared" si="27"/>
        <v>82.608695652173907</v>
      </c>
      <c r="AJ431" s="13" t="s">
        <v>704</v>
      </c>
      <c r="AK431" s="13">
        <v>8</v>
      </c>
      <c r="AL431" s="13" t="s">
        <v>795</v>
      </c>
      <c r="AM431" s="13" t="s">
        <v>322</v>
      </c>
    </row>
    <row r="432" spans="1:40" ht="15" customHeight="1" x14ac:dyDescent="0.25">
      <c r="A432" s="13" t="s">
        <v>925</v>
      </c>
      <c r="B432" s="13" t="s">
        <v>930</v>
      </c>
      <c r="C432" s="13">
        <v>2022</v>
      </c>
      <c r="D432" s="13">
        <v>250</v>
      </c>
      <c r="E432" s="13" t="s">
        <v>272</v>
      </c>
      <c r="F432" t="s">
        <v>917</v>
      </c>
      <c r="G432" t="s">
        <v>900</v>
      </c>
      <c r="H432" t="s">
        <v>918</v>
      </c>
      <c r="I432">
        <v>57.041955999999999</v>
      </c>
      <c r="J432">
        <v>-112.38385700000001</v>
      </c>
      <c r="K432" s="13" t="s">
        <v>569</v>
      </c>
      <c r="M432" s="53">
        <v>44753</v>
      </c>
      <c r="N432" s="13" t="s">
        <v>282</v>
      </c>
      <c r="O432" s="13">
        <v>23</v>
      </c>
      <c r="P432" s="13">
        <v>100</v>
      </c>
      <c r="Q432" s="13" t="s">
        <v>16</v>
      </c>
      <c r="R432" s="13" t="s">
        <v>13</v>
      </c>
      <c r="S432" s="13" t="s">
        <v>583</v>
      </c>
      <c r="T432" s="13" t="s">
        <v>593</v>
      </c>
      <c r="U432" s="13" t="s">
        <v>751</v>
      </c>
      <c r="X432" s="13">
        <v>118840</v>
      </c>
      <c r="Y432" s="13" t="s">
        <v>713</v>
      </c>
      <c r="AB432" s="13">
        <v>1</v>
      </c>
      <c r="AF432" s="13">
        <f t="shared" si="26"/>
        <v>1</v>
      </c>
      <c r="AG432" s="54">
        <f t="shared" si="30"/>
        <v>4.3478260869565215</v>
      </c>
      <c r="AH432" s="57">
        <f t="shared" si="27"/>
        <v>4.3478260869565215</v>
      </c>
      <c r="AI432" s="13">
        <v>1</v>
      </c>
      <c r="AJ432" s="13" t="s">
        <v>708</v>
      </c>
      <c r="AK432" s="13">
        <v>3</v>
      </c>
      <c r="AM432" s="13" t="s">
        <v>713</v>
      </c>
    </row>
    <row r="433" spans="1:40" ht="15" customHeight="1" x14ac:dyDescent="0.25">
      <c r="A433" s="13" t="s">
        <v>925</v>
      </c>
      <c r="B433" s="13" t="s">
        <v>930</v>
      </c>
      <c r="C433" s="13">
        <v>2022</v>
      </c>
      <c r="D433" s="13">
        <v>250</v>
      </c>
      <c r="E433" s="13" t="s">
        <v>272</v>
      </c>
      <c r="F433" t="s">
        <v>917</v>
      </c>
      <c r="G433" t="s">
        <v>900</v>
      </c>
      <c r="H433" t="s">
        <v>918</v>
      </c>
      <c r="I433">
        <v>57.041955999999999</v>
      </c>
      <c r="J433">
        <v>-112.38385700000001</v>
      </c>
      <c r="K433" s="13" t="s">
        <v>569</v>
      </c>
      <c r="M433" s="53">
        <v>44753</v>
      </c>
      <c r="N433" s="55" t="s">
        <v>282</v>
      </c>
      <c r="O433" s="13">
        <v>23</v>
      </c>
      <c r="P433" s="13">
        <v>100</v>
      </c>
      <c r="Q433" s="13" t="s">
        <v>16</v>
      </c>
      <c r="R433" s="13" t="s">
        <v>13</v>
      </c>
      <c r="S433" s="13" t="s">
        <v>583</v>
      </c>
      <c r="T433" s="13" t="s">
        <v>593</v>
      </c>
      <c r="X433" s="13">
        <v>118831</v>
      </c>
      <c r="Y433" s="13" t="s">
        <v>341</v>
      </c>
      <c r="AB433" s="13">
        <v>1</v>
      </c>
      <c r="AF433" s="13">
        <f t="shared" si="26"/>
        <v>1</v>
      </c>
      <c r="AG433" s="54">
        <f t="shared" si="30"/>
        <v>4.3478260869565215</v>
      </c>
      <c r="AH433" s="57">
        <f t="shared" si="27"/>
        <v>4.3478260869565215</v>
      </c>
      <c r="AJ433" s="13" t="s">
        <v>708</v>
      </c>
      <c r="AK433" s="13">
        <v>1</v>
      </c>
      <c r="AL433" s="13" t="s">
        <v>776</v>
      </c>
      <c r="AM433" s="13" t="s">
        <v>341</v>
      </c>
    </row>
    <row r="434" spans="1:40" ht="15" customHeight="1" x14ac:dyDescent="0.25">
      <c r="A434" s="13" t="s">
        <v>925</v>
      </c>
      <c r="B434" s="13" t="s">
        <v>930</v>
      </c>
      <c r="C434" s="13">
        <v>2022</v>
      </c>
      <c r="D434" s="13">
        <v>250</v>
      </c>
      <c r="E434" s="13" t="s">
        <v>272</v>
      </c>
      <c r="F434" t="s">
        <v>917</v>
      </c>
      <c r="G434" t="s">
        <v>900</v>
      </c>
      <c r="H434" t="s">
        <v>918</v>
      </c>
      <c r="I434">
        <v>57.041955999999999</v>
      </c>
      <c r="J434">
        <v>-112.38385700000001</v>
      </c>
      <c r="K434" s="13" t="s">
        <v>569</v>
      </c>
      <c r="M434" s="53">
        <v>44753</v>
      </c>
      <c r="N434" s="13" t="s">
        <v>282</v>
      </c>
      <c r="O434" s="13">
        <v>23</v>
      </c>
      <c r="P434" s="13">
        <v>100</v>
      </c>
      <c r="Q434" s="13" t="s">
        <v>14</v>
      </c>
      <c r="R434" s="13" t="s">
        <v>13</v>
      </c>
      <c r="S434" s="13" t="s">
        <v>583</v>
      </c>
      <c r="T434" s="13" t="s">
        <v>597</v>
      </c>
      <c r="U434" s="13" t="s">
        <v>622</v>
      </c>
      <c r="X434" s="13">
        <v>100903</v>
      </c>
      <c r="Y434" s="13" t="s">
        <v>361</v>
      </c>
      <c r="AC434" s="13">
        <v>4</v>
      </c>
      <c r="AF434" s="13">
        <f t="shared" si="26"/>
        <v>4</v>
      </c>
      <c r="AG434" s="54">
        <f t="shared" si="30"/>
        <v>4.3478260869565215</v>
      </c>
      <c r="AH434" s="57">
        <f t="shared" si="27"/>
        <v>17.391304347826086</v>
      </c>
      <c r="AI434" s="13">
        <v>1</v>
      </c>
      <c r="AJ434" s="13" t="s">
        <v>704</v>
      </c>
      <c r="AK434" s="13">
        <v>7</v>
      </c>
      <c r="AM434" s="13" t="s">
        <v>361</v>
      </c>
    </row>
    <row r="435" spans="1:40" ht="15" customHeight="1" x14ac:dyDescent="0.25">
      <c r="A435" s="13" t="s">
        <v>925</v>
      </c>
      <c r="B435" s="13" t="s">
        <v>930</v>
      </c>
      <c r="C435" s="13">
        <v>2022</v>
      </c>
      <c r="D435" s="13">
        <v>250</v>
      </c>
      <c r="E435" s="13" t="s">
        <v>272</v>
      </c>
      <c r="F435" t="s">
        <v>917</v>
      </c>
      <c r="G435" t="s">
        <v>900</v>
      </c>
      <c r="H435" t="s">
        <v>918</v>
      </c>
      <c r="I435">
        <v>57.041955999999999</v>
      </c>
      <c r="J435">
        <v>-112.38385700000001</v>
      </c>
      <c r="K435" s="13" t="s">
        <v>569</v>
      </c>
      <c r="M435" s="53">
        <v>44753</v>
      </c>
      <c r="N435" s="13" t="s">
        <v>282</v>
      </c>
      <c r="O435" s="13">
        <v>23</v>
      </c>
      <c r="P435" s="13">
        <v>100</v>
      </c>
      <c r="Q435" s="13" t="s">
        <v>14</v>
      </c>
      <c r="R435" s="13" t="s">
        <v>13</v>
      </c>
      <c r="S435" s="13" t="s">
        <v>583</v>
      </c>
      <c r="T435" s="13" t="s">
        <v>597</v>
      </c>
      <c r="U435" s="13" t="s">
        <v>638</v>
      </c>
      <c r="V435" s="13" t="s">
        <v>672</v>
      </c>
      <c r="X435" s="13">
        <v>568627</v>
      </c>
      <c r="Y435" s="13" t="s">
        <v>371</v>
      </c>
      <c r="AC435" s="13">
        <v>2</v>
      </c>
      <c r="AF435" s="13">
        <f t="shared" si="26"/>
        <v>2</v>
      </c>
      <c r="AG435" s="54">
        <f t="shared" si="30"/>
        <v>4.3478260869565215</v>
      </c>
      <c r="AH435" s="57">
        <f t="shared" si="27"/>
        <v>8.695652173913043</v>
      </c>
      <c r="AI435" s="13">
        <v>1</v>
      </c>
      <c r="AJ435" s="13" t="s">
        <v>704</v>
      </c>
      <c r="AK435" s="13">
        <v>7</v>
      </c>
      <c r="AM435" s="13" t="s">
        <v>371</v>
      </c>
    </row>
    <row r="436" spans="1:40" ht="15" customHeight="1" x14ac:dyDescent="0.25">
      <c r="A436" s="13" t="s">
        <v>925</v>
      </c>
      <c r="B436" s="13" t="s">
        <v>930</v>
      </c>
      <c r="C436" s="13">
        <v>2022</v>
      </c>
      <c r="D436" s="13">
        <v>250</v>
      </c>
      <c r="E436" s="13" t="s">
        <v>272</v>
      </c>
      <c r="F436" t="s">
        <v>917</v>
      </c>
      <c r="G436" t="s">
        <v>900</v>
      </c>
      <c r="H436" t="s">
        <v>918</v>
      </c>
      <c r="I436">
        <v>57.041955999999999</v>
      </c>
      <c r="J436">
        <v>-112.38385700000001</v>
      </c>
      <c r="K436" s="13" t="s">
        <v>569</v>
      </c>
      <c r="M436" s="53">
        <v>44753</v>
      </c>
      <c r="N436" s="13" t="s">
        <v>282</v>
      </c>
      <c r="O436" s="13">
        <v>23</v>
      </c>
      <c r="P436" s="13">
        <v>100</v>
      </c>
      <c r="Q436" s="13" t="s">
        <v>14</v>
      </c>
      <c r="R436" s="13" t="s">
        <v>13</v>
      </c>
      <c r="S436" s="13" t="s">
        <v>583</v>
      </c>
      <c r="T436" s="13" t="s">
        <v>597</v>
      </c>
      <c r="X436" s="13">
        <v>100502</v>
      </c>
      <c r="Y436" s="13" t="s">
        <v>343</v>
      </c>
      <c r="AC436" s="13">
        <v>9</v>
      </c>
      <c r="AF436" s="13">
        <f t="shared" si="26"/>
        <v>9</v>
      </c>
      <c r="AG436" s="54">
        <f t="shared" si="30"/>
        <v>4.3478260869565215</v>
      </c>
      <c r="AH436" s="57">
        <f t="shared" si="27"/>
        <v>39.130434782608695</v>
      </c>
      <c r="AJ436" s="13" t="s">
        <v>708</v>
      </c>
      <c r="AK436" s="13">
        <v>1</v>
      </c>
      <c r="AL436" s="13" t="s">
        <v>779</v>
      </c>
      <c r="AM436" s="13" t="s">
        <v>343</v>
      </c>
    </row>
    <row r="437" spans="1:40" ht="15" customHeight="1" x14ac:dyDescent="0.25">
      <c r="A437" s="13" t="s">
        <v>925</v>
      </c>
      <c r="B437" s="13" t="s">
        <v>930</v>
      </c>
      <c r="C437" s="13">
        <v>2022</v>
      </c>
      <c r="D437" s="13">
        <v>250</v>
      </c>
      <c r="E437" s="13" t="s">
        <v>272</v>
      </c>
      <c r="F437" t="s">
        <v>917</v>
      </c>
      <c r="G437" t="s">
        <v>900</v>
      </c>
      <c r="H437" t="s">
        <v>918</v>
      </c>
      <c r="I437">
        <v>57.041955999999999</v>
      </c>
      <c r="J437">
        <v>-112.38385700000001</v>
      </c>
      <c r="K437" s="13" t="s">
        <v>569</v>
      </c>
      <c r="M437" s="53">
        <v>44753</v>
      </c>
      <c r="N437" s="13" t="s">
        <v>282</v>
      </c>
      <c r="O437" s="13">
        <v>23</v>
      </c>
      <c r="P437" s="13">
        <v>100</v>
      </c>
      <c r="Q437" s="13" t="s">
        <v>22</v>
      </c>
      <c r="R437" s="13" t="s">
        <v>13</v>
      </c>
      <c r="S437" s="13" t="s">
        <v>583</v>
      </c>
      <c r="T437" s="13" t="s">
        <v>598</v>
      </c>
      <c r="U437" s="13" t="s">
        <v>623</v>
      </c>
      <c r="V437" s="13" t="s">
        <v>668</v>
      </c>
      <c r="W437" s="13" t="s">
        <v>688</v>
      </c>
      <c r="X437" s="13">
        <v>1088832</v>
      </c>
      <c r="Y437" s="13" t="s">
        <v>372</v>
      </c>
      <c r="AC437" s="13">
        <v>13</v>
      </c>
      <c r="AF437" s="13">
        <f t="shared" si="26"/>
        <v>13</v>
      </c>
      <c r="AG437" s="54">
        <f t="shared" si="30"/>
        <v>4.3478260869565215</v>
      </c>
      <c r="AH437" s="57">
        <f t="shared" si="27"/>
        <v>56.521739130434781</v>
      </c>
      <c r="AI437" s="13">
        <v>1</v>
      </c>
      <c r="AJ437" s="13" t="s">
        <v>708</v>
      </c>
      <c r="AK437" s="13">
        <v>8</v>
      </c>
      <c r="AM437" s="13" t="s">
        <v>711</v>
      </c>
      <c r="AN437" s="13" t="s">
        <v>372</v>
      </c>
    </row>
    <row r="438" spans="1:40" ht="15" customHeight="1" x14ac:dyDescent="0.25">
      <c r="A438" s="13" t="s">
        <v>925</v>
      </c>
      <c r="B438" s="13" t="s">
        <v>930</v>
      </c>
      <c r="C438" s="13">
        <v>2022</v>
      </c>
      <c r="D438" s="13">
        <v>250</v>
      </c>
      <c r="E438" s="13" t="s">
        <v>272</v>
      </c>
      <c r="F438" t="s">
        <v>917</v>
      </c>
      <c r="G438" t="s">
        <v>900</v>
      </c>
      <c r="H438" t="s">
        <v>918</v>
      </c>
      <c r="I438">
        <v>57.041955999999999</v>
      </c>
      <c r="J438">
        <v>-112.38385700000001</v>
      </c>
      <c r="K438" s="13" t="s">
        <v>569</v>
      </c>
      <c r="M438" s="53">
        <v>44753</v>
      </c>
      <c r="N438" s="13" t="s">
        <v>282</v>
      </c>
      <c r="O438" s="13">
        <v>23</v>
      </c>
      <c r="P438" s="13">
        <v>100</v>
      </c>
      <c r="Q438" s="13" t="s">
        <v>22</v>
      </c>
      <c r="R438" s="13" t="s">
        <v>13</v>
      </c>
      <c r="S438" s="13" t="s">
        <v>583</v>
      </c>
      <c r="T438" s="13" t="s">
        <v>598</v>
      </c>
      <c r="U438" s="13" t="s">
        <v>643</v>
      </c>
      <c r="V438" s="13" t="s">
        <v>677</v>
      </c>
      <c r="W438" s="13" t="s">
        <v>694</v>
      </c>
      <c r="X438" s="13">
        <v>103558</v>
      </c>
      <c r="Y438" s="13" t="s">
        <v>346</v>
      </c>
      <c r="AC438" s="13">
        <v>1</v>
      </c>
      <c r="AF438" s="13">
        <f t="shared" si="26"/>
        <v>1</v>
      </c>
      <c r="AG438" s="54">
        <f t="shared" si="30"/>
        <v>4.3478260869565215</v>
      </c>
      <c r="AH438" s="57">
        <f t="shared" si="27"/>
        <v>4.3478260869565215</v>
      </c>
      <c r="AI438" s="13">
        <v>1</v>
      </c>
      <c r="AJ438" s="13" t="s">
        <v>703</v>
      </c>
      <c r="AK438" s="13">
        <v>1</v>
      </c>
      <c r="AM438" s="13" t="s">
        <v>346</v>
      </c>
    </row>
    <row r="439" spans="1:40" ht="15" customHeight="1" x14ac:dyDescent="0.25">
      <c r="A439" s="13" t="s">
        <v>925</v>
      </c>
      <c r="B439" s="13" t="s">
        <v>930</v>
      </c>
      <c r="C439" s="13">
        <v>2022</v>
      </c>
      <c r="D439" s="13">
        <v>250</v>
      </c>
      <c r="E439" s="13" t="s">
        <v>272</v>
      </c>
      <c r="F439" t="s">
        <v>917</v>
      </c>
      <c r="G439" t="s">
        <v>900</v>
      </c>
      <c r="H439" t="s">
        <v>918</v>
      </c>
      <c r="I439">
        <v>57.041955999999999</v>
      </c>
      <c r="J439">
        <v>-112.38385700000001</v>
      </c>
      <c r="K439" s="13" t="s">
        <v>569</v>
      </c>
      <c r="M439" s="53">
        <v>44753</v>
      </c>
      <c r="N439" s="13" t="s">
        <v>282</v>
      </c>
      <c r="O439" s="13">
        <v>23</v>
      </c>
      <c r="P439" s="13">
        <v>100</v>
      </c>
      <c r="Q439" s="13" t="s">
        <v>97</v>
      </c>
      <c r="R439" s="13" t="s">
        <v>13</v>
      </c>
      <c r="S439" s="13" t="s">
        <v>583</v>
      </c>
      <c r="T439" s="13" t="s">
        <v>599</v>
      </c>
      <c r="U439" s="13" t="s">
        <v>626</v>
      </c>
      <c r="X439" s="13">
        <v>101797</v>
      </c>
      <c r="Y439" s="13" t="s">
        <v>349</v>
      </c>
      <c r="AC439" s="13">
        <v>2</v>
      </c>
      <c r="AF439" s="13">
        <f t="shared" si="26"/>
        <v>2</v>
      </c>
      <c r="AG439" s="54">
        <f t="shared" si="30"/>
        <v>4.3478260869565215</v>
      </c>
      <c r="AH439" s="57">
        <f t="shared" si="27"/>
        <v>8.695652173913043</v>
      </c>
      <c r="AI439" s="13">
        <v>1</v>
      </c>
      <c r="AJ439" s="13" t="s">
        <v>703</v>
      </c>
      <c r="AK439" s="13">
        <v>2</v>
      </c>
      <c r="AL439" s="13" t="s">
        <v>788</v>
      </c>
      <c r="AM439" s="13" t="s">
        <v>349</v>
      </c>
    </row>
    <row r="440" spans="1:40" ht="15" customHeight="1" x14ac:dyDescent="0.25">
      <c r="A440" s="13" t="s">
        <v>925</v>
      </c>
      <c r="B440" s="13" t="s">
        <v>930</v>
      </c>
      <c r="C440" s="13">
        <v>2022</v>
      </c>
      <c r="D440" s="13">
        <v>250</v>
      </c>
      <c r="E440" s="13" t="s">
        <v>272</v>
      </c>
      <c r="F440" t="s">
        <v>917</v>
      </c>
      <c r="G440" t="s">
        <v>900</v>
      </c>
      <c r="H440" t="s">
        <v>918</v>
      </c>
      <c r="I440">
        <v>57.041955999999999</v>
      </c>
      <c r="J440">
        <v>-112.38385700000001</v>
      </c>
      <c r="K440" s="13" t="s">
        <v>569</v>
      </c>
      <c r="M440" s="53">
        <v>44753</v>
      </c>
      <c r="N440" s="55" t="s">
        <v>282</v>
      </c>
      <c r="O440" s="13">
        <v>23</v>
      </c>
      <c r="P440" s="13">
        <v>100</v>
      </c>
      <c r="Q440" s="13" t="s">
        <v>34</v>
      </c>
      <c r="R440" s="13" t="s">
        <v>24</v>
      </c>
      <c r="S440" s="13" t="s">
        <v>585</v>
      </c>
      <c r="T440" s="13" t="s">
        <v>601</v>
      </c>
      <c r="U440" s="13" t="s">
        <v>654</v>
      </c>
      <c r="X440" s="13">
        <v>76483</v>
      </c>
      <c r="Y440" s="13" t="s">
        <v>292</v>
      </c>
      <c r="Z440" s="13">
        <v>1</v>
      </c>
      <c r="AA440" s="13">
        <v>1</v>
      </c>
      <c r="AF440" s="13">
        <f t="shared" si="26"/>
        <v>2</v>
      </c>
      <c r="AG440" s="54">
        <f t="shared" si="30"/>
        <v>4.3478260869565215</v>
      </c>
      <c r="AH440" s="57">
        <f t="shared" si="27"/>
        <v>8.695652173913043</v>
      </c>
      <c r="AI440" s="13">
        <v>1</v>
      </c>
      <c r="AJ440" s="13" t="s">
        <v>704</v>
      </c>
      <c r="AK440" s="13">
        <v>6</v>
      </c>
      <c r="AL440" s="13" t="s">
        <v>775</v>
      </c>
      <c r="AM440" s="13" t="s">
        <v>292</v>
      </c>
    </row>
    <row r="441" spans="1:40" ht="15" customHeight="1" x14ac:dyDescent="0.25">
      <c r="A441" s="13" t="s">
        <v>925</v>
      </c>
      <c r="B441" s="13" t="s">
        <v>930</v>
      </c>
      <c r="C441" s="13">
        <v>2022</v>
      </c>
      <c r="D441" s="13">
        <v>250</v>
      </c>
      <c r="E441" s="13" t="s">
        <v>272</v>
      </c>
      <c r="F441" t="s">
        <v>917</v>
      </c>
      <c r="G441" t="s">
        <v>900</v>
      </c>
      <c r="H441" t="s">
        <v>918</v>
      </c>
      <c r="I441">
        <v>57.041955999999999</v>
      </c>
      <c r="J441">
        <v>-112.38385700000001</v>
      </c>
      <c r="K441" s="13" t="s">
        <v>569</v>
      </c>
      <c r="M441" s="53">
        <v>44753</v>
      </c>
      <c r="N441" s="55" t="s">
        <v>282</v>
      </c>
      <c r="O441" s="13">
        <v>23</v>
      </c>
      <c r="P441" s="13">
        <v>100</v>
      </c>
      <c r="Q441" s="13" t="s">
        <v>34</v>
      </c>
      <c r="R441" s="13" t="s">
        <v>24</v>
      </c>
      <c r="S441" s="13" t="s">
        <v>585</v>
      </c>
      <c r="T441" s="13" t="s">
        <v>601</v>
      </c>
      <c r="U441" s="13" t="s">
        <v>628</v>
      </c>
      <c r="X441" s="13">
        <v>76591</v>
      </c>
      <c r="Y441" s="13" t="s">
        <v>304</v>
      </c>
      <c r="Z441" s="13">
        <v>1</v>
      </c>
      <c r="AA441" s="13">
        <v>8</v>
      </c>
      <c r="AF441" s="13">
        <f t="shared" si="26"/>
        <v>9</v>
      </c>
      <c r="AG441" s="54">
        <f t="shared" ref="AG441:AG464" si="31">P441/O441</f>
        <v>4.3478260869565215</v>
      </c>
      <c r="AH441" s="57">
        <f t="shared" si="27"/>
        <v>39.130434782608695</v>
      </c>
      <c r="AI441" s="13">
        <v>1</v>
      </c>
      <c r="AJ441" s="13" t="s">
        <v>707</v>
      </c>
      <c r="AK441" s="13">
        <v>7</v>
      </c>
      <c r="AM441" s="13" t="s">
        <v>304</v>
      </c>
    </row>
    <row r="442" spans="1:40" ht="15" customHeight="1" x14ac:dyDescent="0.25">
      <c r="A442" s="13" t="s">
        <v>925</v>
      </c>
      <c r="B442" s="13" t="s">
        <v>930</v>
      </c>
      <c r="C442" s="13">
        <v>2022</v>
      </c>
      <c r="D442" s="13">
        <v>250</v>
      </c>
      <c r="E442" s="13" t="s">
        <v>272</v>
      </c>
      <c r="F442" t="s">
        <v>917</v>
      </c>
      <c r="G442" t="s">
        <v>900</v>
      </c>
      <c r="H442" t="s">
        <v>918</v>
      </c>
      <c r="I442">
        <v>57.041955999999999</v>
      </c>
      <c r="J442">
        <v>-112.38385700000001</v>
      </c>
      <c r="K442" s="13" t="s">
        <v>569</v>
      </c>
      <c r="M442" s="53">
        <v>44753</v>
      </c>
      <c r="N442" s="55" t="s">
        <v>282</v>
      </c>
      <c r="O442" s="13">
        <v>23</v>
      </c>
      <c r="P442" s="13">
        <v>100</v>
      </c>
      <c r="Q442" s="13" t="s">
        <v>34</v>
      </c>
      <c r="R442" s="13" t="s">
        <v>24</v>
      </c>
      <c r="S442" s="13" t="s">
        <v>585</v>
      </c>
      <c r="X442" s="13">
        <v>69459</v>
      </c>
      <c r="Y442" s="13" t="s">
        <v>303</v>
      </c>
      <c r="AA442" s="13">
        <v>2</v>
      </c>
      <c r="AF442" s="13">
        <f t="shared" si="26"/>
        <v>2</v>
      </c>
      <c r="AG442" s="54">
        <f t="shared" si="31"/>
        <v>4.3478260869565215</v>
      </c>
      <c r="AH442" s="57">
        <f t="shared" si="27"/>
        <v>8.695652173913043</v>
      </c>
      <c r="AJ442" s="13" t="s">
        <v>707</v>
      </c>
      <c r="AK442" s="13">
        <v>7</v>
      </c>
      <c r="AM442" s="13" t="s">
        <v>303</v>
      </c>
    </row>
    <row r="443" spans="1:40" ht="15" customHeight="1" x14ac:dyDescent="0.25">
      <c r="A443" s="13" t="s">
        <v>925</v>
      </c>
      <c r="B443" s="13" t="s">
        <v>930</v>
      </c>
      <c r="C443" s="13">
        <v>2022</v>
      </c>
      <c r="D443" s="13">
        <v>250</v>
      </c>
      <c r="E443" s="13" t="s">
        <v>272</v>
      </c>
      <c r="F443" t="s">
        <v>917</v>
      </c>
      <c r="G443" t="s">
        <v>900</v>
      </c>
      <c r="H443" t="s">
        <v>918</v>
      </c>
      <c r="I443">
        <v>57.041955999999999</v>
      </c>
      <c r="J443">
        <v>-112.38385700000001</v>
      </c>
      <c r="K443" s="13" t="s">
        <v>569</v>
      </c>
      <c r="M443" s="53">
        <v>44753</v>
      </c>
      <c r="N443" s="55" t="s">
        <v>282</v>
      </c>
      <c r="O443" s="13">
        <v>23</v>
      </c>
      <c r="P443" s="13">
        <v>100</v>
      </c>
      <c r="Q443" s="13" t="s">
        <v>152</v>
      </c>
      <c r="R443" s="13" t="s">
        <v>577</v>
      </c>
      <c r="S443" s="13" t="s">
        <v>588</v>
      </c>
      <c r="T443" s="13" t="s">
        <v>606</v>
      </c>
      <c r="U443" s="13" t="s">
        <v>645</v>
      </c>
      <c r="X443" s="13">
        <v>166399</v>
      </c>
      <c r="Y443" s="13" t="s">
        <v>429</v>
      </c>
      <c r="AB443" s="13">
        <v>1</v>
      </c>
      <c r="AF443" s="13">
        <f t="shared" si="26"/>
        <v>1</v>
      </c>
      <c r="AG443" s="54">
        <f t="shared" si="31"/>
        <v>4.3478260869565215</v>
      </c>
      <c r="AH443" s="57">
        <f t="shared" si="27"/>
        <v>4.3478260869565215</v>
      </c>
      <c r="AI443" s="13">
        <v>1</v>
      </c>
      <c r="AJ443" s="13" t="s">
        <v>703</v>
      </c>
      <c r="AK443" s="13" t="s">
        <v>708</v>
      </c>
      <c r="AM443" s="13" t="s">
        <v>702</v>
      </c>
      <c r="AN443" s="13" t="s">
        <v>721</v>
      </c>
    </row>
    <row r="444" spans="1:40" ht="15" customHeight="1" x14ac:dyDescent="0.25">
      <c r="A444" s="13" t="s">
        <v>925</v>
      </c>
      <c r="B444" s="13" t="s">
        <v>930</v>
      </c>
      <c r="C444" s="13">
        <v>2022</v>
      </c>
      <c r="D444" s="13">
        <v>250</v>
      </c>
      <c r="E444" s="13" t="s">
        <v>274</v>
      </c>
      <c r="F444" t="s">
        <v>919</v>
      </c>
      <c r="G444" t="s">
        <v>901</v>
      </c>
      <c r="H444" t="s">
        <v>920</v>
      </c>
      <c r="I444">
        <v>57.259121999999998</v>
      </c>
      <c r="J444">
        <v>-111.27670500000001</v>
      </c>
      <c r="K444" s="13" t="s">
        <v>570</v>
      </c>
      <c r="M444" s="53">
        <v>44753</v>
      </c>
      <c r="N444" s="13" t="s">
        <v>283</v>
      </c>
      <c r="O444" s="13">
        <v>3</v>
      </c>
      <c r="P444" s="13">
        <v>100</v>
      </c>
      <c r="Q444" s="13" t="s">
        <v>27</v>
      </c>
      <c r="R444" s="13" t="s">
        <v>26</v>
      </c>
      <c r="S444" s="13" t="s">
        <v>584</v>
      </c>
      <c r="T444" s="13" t="s">
        <v>595</v>
      </c>
      <c r="U444" s="13" t="s">
        <v>617</v>
      </c>
      <c r="V444" s="13" t="s">
        <v>663</v>
      </c>
      <c r="X444" s="13">
        <v>68935</v>
      </c>
      <c r="Y444" s="13" t="s">
        <v>330</v>
      </c>
      <c r="Z444" s="13">
        <v>3</v>
      </c>
      <c r="AF444" s="13">
        <f t="shared" si="26"/>
        <v>3</v>
      </c>
      <c r="AG444" s="54">
        <f t="shared" si="31"/>
        <v>33.333333333333336</v>
      </c>
      <c r="AH444" s="57">
        <f t="shared" si="27"/>
        <v>100</v>
      </c>
      <c r="AI444" s="13">
        <v>1</v>
      </c>
      <c r="AJ444" s="13" t="s">
        <v>703</v>
      </c>
      <c r="AK444" s="13">
        <v>7</v>
      </c>
      <c r="AM444" s="13" t="s">
        <v>330</v>
      </c>
    </row>
    <row r="445" spans="1:40" ht="15" customHeight="1" x14ac:dyDescent="0.25">
      <c r="A445" s="13" t="s">
        <v>925</v>
      </c>
      <c r="B445" s="13" t="s">
        <v>930</v>
      </c>
      <c r="C445" s="13">
        <v>2022</v>
      </c>
      <c r="D445" s="13">
        <v>250</v>
      </c>
      <c r="E445" s="13" t="s">
        <v>274</v>
      </c>
      <c r="F445" t="s">
        <v>919</v>
      </c>
      <c r="G445" t="s">
        <v>901</v>
      </c>
      <c r="H445" t="s">
        <v>920</v>
      </c>
      <c r="I445">
        <v>57.259121999999998</v>
      </c>
      <c r="J445">
        <v>-111.27670500000001</v>
      </c>
      <c r="K445" s="13" t="s">
        <v>570</v>
      </c>
      <c r="M445" s="53">
        <v>44753</v>
      </c>
      <c r="N445" s="13" t="s">
        <v>283</v>
      </c>
      <c r="O445" s="13">
        <v>3</v>
      </c>
      <c r="P445" s="13">
        <v>100</v>
      </c>
      <c r="Q445" s="13" t="s">
        <v>27</v>
      </c>
      <c r="R445" s="13" t="s">
        <v>26</v>
      </c>
      <c r="S445" s="13" t="s">
        <v>584</v>
      </c>
      <c r="T445" s="13" t="s">
        <v>595</v>
      </c>
      <c r="U445" s="13" t="s">
        <v>617</v>
      </c>
      <c r="V445" s="13" t="s">
        <v>663</v>
      </c>
      <c r="X445" s="13">
        <v>68938</v>
      </c>
      <c r="Y445" s="13" t="s">
        <v>334</v>
      </c>
      <c r="Z445" s="13">
        <v>1</v>
      </c>
      <c r="AF445" s="13">
        <f t="shared" si="26"/>
        <v>1</v>
      </c>
      <c r="AG445" s="54">
        <f t="shared" si="31"/>
        <v>33.333333333333336</v>
      </c>
      <c r="AH445" s="57">
        <f t="shared" si="27"/>
        <v>33.333333333333336</v>
      </c>
      <c r="AI445" s="13">
        <v>1</v>
      </c>
      <c r="AJ445" s="13" t="s">
        <v>703</v>
      </c>
      <c r="AK445" s="13">
        <v>7</v>
      </c>
      <c r="AM445" s="13" t="s">
        <v>334</v>
      </c>
    </row>
    <row r="446" spans="1:40" ht="15" customHeight="1" x14ac:dyDescent="0.25">
      <c r="A446" s="13" t="s">
        <v>925</v>
      </c>
      <c r="B446" s="13" t="s">
        <v>930</v>
      </c>
      <c r="C446" s="13">
        <v>2022</v>
      </c>
      <c r="D446" s="13">
        <v>250</v>
      </c>
      <c r="E446" s="13" t="s">
        <v>274</v>
      </c>
      <c r="F446" t="s">
        <v>919</v>
      </c>
      <c r="G446" t="s">
        <v>901</v>
      </c>
      <c r="H446" t="s">
        <v>920</v>
      </c>
      <c r="I446">
        <v>57.259121999999998</v>
      </c>
      <c r="J446">
        <v>-111.27670500000001</v>
      </c>
      <c r="K446" s="13" t="s">
        <v>570</v>
      </c>
      <c r="M446" s="53">
        <v>44753</v>
      </c>
      <c r="N446" s="13" t="s">
        <v>283</v>
      </c>
      <c r="O446" s="13">
        <v>3</v>
      </c>
      <c r="P446" s="13">
        <v>100</v>
      </c>
      <c r="Q446" s="13" t="s">
        <v>27</v>
      </c>
      <c r="R446" s="13" t="s">
        <v>26</v>
      </c>
      <c r="S446" s="13" t="s">
        <v>584</v>
      </c>
      <c r="T446" s="13" t="s">
        <v>595</v>
      </c>
      <c r="U446" s="13" t="s">
        <v>617</v>
      </c>
      <c r="V446" s="13" t="s">
        <v>663</v>
      </c>
      <c r="X446" s="13">
        <v>68943</v>
      </c>
      <c r="Y446" s="13" t="s">
        <v>331</v>
      </c>
      <c r="Z446" s="13">
        <v>65</v>
      </c>
      <c r="AF446" s="13">
        <f t="shared" si="26"/>
        <v>65</v>
      </c>
      <c r="AG446" s="54">
        <f t="shared" si="31"/>
        <v>33.333333333333336</v>
      </c>
      <c r="AH446" s="57">
        <f t="shared" si="27"/>
        <v>2166.666666666667</v>
      </c>
      <c r="AI446" s="13">
        <v>1</v>
      </c>
      <c r="AJ446" s="13" t="s">
        <v>703</v>
      </c>
      <c r="AK446" s="13">
        <v>7</v>
      </c>
      <c r="AM446" s="13" t="s">
        <v>331</v>
      </c>
    </row>
    <row r="447" spans="1:40" ht="15" customHeight="1" x14ac:dyDescent="0.25">
      <c r="A447" s="13" t="s">
        <v>925</v>
      </c>
      <c r="B447" s="13" t="s">
        <v>930</v>
      </c>
      <c r="C447" s="13">
        <v>2022</v>
      </c>
      <c r="D447" s="13">
        <v>250</v>
      </c>
      <c r="E447" s="13" t="s">
        <v>274</v>
      </c>
      <c r="F447" t="s">
        <v>919</v>
      </c>
      <c r="G447" t="s">
        <v>901</v>
      </c>
      <c r="H447" t="s">
        <v>920</v>
      </c>
      <c r="I447">
        <v>57.259121999999998</v>
      </c>
      <c r="J447">
        <v>-111.27670500000001</v>
      </c>
      <c r="K447" s="13" t="s">
        <v>570</v>
      </c>
      <c r="M447" s="53">
        <v>44753</v>
      </c>
      <c r="N447" s="13" t="s">
        <v>283</v>
      </c>
      <c r="O447" s="13">
        <v>3</v>
      </c>
      <c r="P447" s="13">
        <v>100</v>
      </c>
      <c r="Q447" s="13" t="s">
        <v>27</v>
      </c>
      <c r="R447" s="13" t="s">
        <v>26</v>
      </c>
      <c r="S447" s="13" t="s">
        <v>584</v>
      </c>
      <c r="T447" s="13" t="s">
        <v>595</v>
      </c>
      <c r="U447" s="13" t="s">
        <v>617</v>
      </c>
      <c r="V447" s="13" t="s">
        <v>663</v>
      </c>
      <c r="X447" s="13">
        <v>68904</v>
      </c>
      <c r="Y447" s="13" t="s">
        <v>384</v>
      </c>
      <c r="Z447" s="13">
        <v>1</v>
      </c>
      <c r="AF447" s="13">
        <f t="shared" si="26"/>
        <v>1</v>
      </c>
      <c r="AG447" s="54">
        <f t="shared" si="31"/>
        <v>33.333333333333336</v>
      </c>
      <c r="AH447" s="57">
        <f t="shared" si="27"/>
        <v>33.333333333333336</v>
      </c>
      <c r="AI447" s="13">
        <v>1</v>
      </c>
      <c r="AJ447" s="13" t="s">
        <v>704</v>
      </c>
      <c r="AK447" s="13">
        <v>10</v>
      </c>
      <c r="AM447" s="13" t="s">
        <v>384</v>
      </c>
    </row>
    <row r="448" spans="1:40" ht="15" customHeight="1" x14ac:dyDescent="0.25">
      <c r="A448" s="13" t="s">
        <v>925</v>
      </c>
      <c r="B448" s="13" t="s">
        <v>930</v>
      </c>
      <c r="C448" s="13">
        <v>2022</v>
      </c>
      <c r="D448" s="13">
        <v>250</v>
      </c>
      <c r="E448" s="13" t="s">
        <v>274</v>
      </c>
      <c r="F448" t="s">
        <v>919</v>
      </c>
      <c r="G448" t="s">
        <v>901</v>
      </c>
      <c r="H448" t="s">
        <v>920</v>
      </c>
      <c r="I448">
        <v>57.259121999999998</v>
      </c>
      <c r="J448">
        <v>-111.27670500000001</v>
      </c>
      <c r="K448" s="13" t="s">
        <v>570</v>
      </c>
      <c r="M448" s="53">
        <v>44753</v>
      </c>
      <c r="N448" s="13" t="s">
        <v>283</v>
      </c>
      <c r="O448" s="13">
        <v>3</v>
      </c>
      <c r="P448" s="13">
        <v>100</v>
      </c>
      <c r="Q448" s="13" t="s">
        <v>27</v>
      </c>
      <c r="R448" s="13" t="s">
        <v>26</v>
      </c>
      <c r="S448" s="13" t="s">
        <v>584</v>
      </c>
      <c r="T448" s="13" t="s">
        <v>595</v>
      </c>
      <c r="U448" s="13" t="s">
        <v>617</v>
      </c>
      <c r="V448" s="13" t="s">
        <v>663</v>
      </c>
      <c r="X448" s="13">
        <v>68950</v>
      </c>
      <c r="Y448" s="13" t="s">
        <v>337</v>
      </c>
      <c r="Z448" s="13">
        <v>3</v>
      </c>
      <c r="AF448" s="13">
        <f t="shared" si="26"/>
        <v>3</v>
      </c>
      <c r="AG448" s="54">
        <f t="shared" si="31"/>
        <v>33.333333333333336</v>
      </c>
      <c r="AH448" s="57">
        <f t="shared" si="27"/>
        <v>100</v>
      </c>
      <c r="AI448" s="13">
        <v>1</v>
      </c>
      <c r="AJ448" s="13" t="s">
        <v>704</v>
      </c>
      <c r="AK448" s="13">
        <v>8</v>
      </c>
      <c r="AM448" s="13" t="s">
        <v>337</v>
      </c>
    </row>
    <row r="449" spans="1:40" ht="15" customHeight="1" x14ac:dyDescent="0.25">
      <c r="A449" s="13" t="s">
        <v>925</v>
      </c>
      <c r="B449" s="13" t="s">
        <v>930</v>
      </c>
      <c r="C449" s="13">
        <v>2022</v>
      </c>
      <c r="D449" s="13">
        <v>250</v>
      </c>
      <c r="E449" s="13" t="s">
        <v>274</v>
      </c>
      <c r="F449" t="s">
        <v>919</v>
      </c>
      <c r="G449" t="s">
        <v>901</v>
      </c>
      <c r="H449" t="s">
        <v>920</v>
      </c>
      <c r="I449">
        <v>57.259121999999998</v>
      </c>
      <c r="J449">
        <v>-111.27670500000001</v>
      </c>
      <c r="K449" s="13" t="s">
        <v>570</v>
      </c>
      <c r="M449" s="53">
        <v>44753</v>
      </c>
      <c r="N449" s="13" t="s">
        <v>283</v>
      </c>
      <c r="O449" s="13">
        <v>3</v>
      </c>
      <c r="P449" s="13">
        <v>100</v>
      </c>
      <c r="Q449" s="13" t="s">
        <v>27</v>
      </c>
      <c r="R449" s="13" t="s">
        <v>26</v>
      </c>
      <c r="S449" s="13" t="s">
        <v>584</v>
      </c>
      <c r="T449" s="13" t="s">
        <v>595</v>
      </c>
      <c r="U449" s="13" t="s">
        <v>617</v>
      </c>
      <c r="V449" s="13" t="s">
        <v>663</v>
      </c>
      <c r="X449" s="13">
        <v>68957</v>
      </c>
      <c r="Y449" s="13" t="s">
        <v>328</v>
      </c>
      <c r="Z449" s="13">
        <v>4</v>
      </c>
      <c r="AF449" s="13">
        <f t="shared" si="26"/>
        <v>4</v>
      </c>
      <c r="AG449" s="54">
        <f t="shared" si="31"/>
        <v>33.333333333333336</v>
      </c>
      <c r="AH449" s="57">
        <f t="shared" si="27"/>
        <v>133.33333333333334</v>
      </c>
      <c r="AI449" s="13">
        <v>1</v>
      </c>
      <c r="AJ449" s="13" t="s">
        <v>704</v>
      </c>
      <c r="AK449" s="13">
        <v>6</v>
      </c>
      <c r="AM449" s="13" t="s">
        <v>328</v>
      </c>
    </row>
    <row r="450" spans="1:40" ht="15" customHeight="1" x14ac:dyDescent="0.25">
      <c r="A450" s="13" t="s">
        <v>925</v>
      </c>
      <c r="B450" s="13" t="s">
        <v>930</v>
      </c>
      <c r="C450" s="13">
        <v>2022</v>
      </c>
      <c r="D450" s="13">
        <v>250</v>
      </c>
      <c r="E450" s="13" t="s">
        <v>274</v>
      </c>
      <c r="F450" t="s">
        <v>919</v>
      </c>
      <c r="G450" t="s">
        <v>901</v>
      </c>
      <c r="H450" t="s">
        <v>920</v>
      </c>
      <c r="I450">
        <v>57.259121999999998</v>
      </c>
      <c r="J450">
        <v>-111.27670500000001</v>
      </c>
      <c r="K450" s="13" t="s">
        <v>570</v>
      </c>
      <c r="M450" s="53">
        <v>44753</v>
      </c>
      <c r="N450" s="13" t="s">
        <v>283</v>
      </c>
      <c r="O450" s="13">
        <v>3</v>
      </c>
      <c r="P450" s="13">
        <v>100</v>
      </c>
      <c r="Q450" s="13" t="s">
        <v>27</v>
      </c>
      <c r="R450" s="13" t="s">
        <v>26</v>
      </c>
      <c r="S450" s="13" t="s">
        <v>584</v>
      </c>
      <c r="T450" s="13" t="s">
        <v>595</v>
      </c>
      <c r="U450" s="13" t="s">
        <v>617</v>
      </c>
      <c r="V450" s="13" t="s">
        <v>663</v>
      </c>
      <c r="X450" s="13">
        <v>68946</v>
      </c>
      <c r="Y450" s="13" t="s">
        <v>329</v>
      </c>
      <c r="Z450" s="13">
        <v>54</v>
      </c>
      <c r="AA450" s="13">
        <v>4</v>
      </c>
      <c r="AF450" s="13">
        <f t="shared" si="26"/>
        <v>58</v>
      </c>
      <c r="AG450" s="54">
        <f t="shared" si="31"/>
        <v>33.333333333333336</v>
      </c>
      <c r="AH450" s="57">
        <f t="shared" si="27"/>
        <v>1933.3333333333335</v>
      </c>
      <c r="AJ450" s="13" t="s">
        <v>704</v>
      </c>
      <c r="AK450" s="13">
        <v>8</v>
      </c>
      <c r="AM450" s="13" t="s">
        <v>329</v>
      </c>
    </row>
    <row r="451" spans="1:40" ht="15" customHeight="1" x14ac:dyDescent="0.25">
      <c r="A451" s="13" t="s">
        <v>925</v>
      </c>
      <c r="B451" s="13" t="s">
        <v>930</v>
      </c>
      <c r="C451" s="13">
        <v>2022</v>
      </c>
      <c r="D451" s="13">
        <v>250</v>
      </c>
      <c r="E451" s="13" t="s">
        <v>274</v>
      </c>
      <c r="F451" t="s">
        <v>919</v>
      </c>
      <c r="G451" t="s">
        <v>901</v>
      </c>
      <c r="H451" t="s">
        <v>920</v>
      </c>
      <c r="I451">
        <v>57.259121999999998</v>
      </c>
      <c r="J451">
        <v>-111.27670500000001</v>
      </c>
      <c r="K451" s="13" t="s">
        <v>570</v>
      </c>
      <c r="M451" s="53">
        <v>44753</v>
      </c>
      <c r="N451" s="13" t="s">
        <v>283</v>
      </c>
      <c r="O451" s="13">
        <v>3</v>
      </c>
      <c r="P451" s="13">
        <v>100</v>
      </c>
      <c r="Q451" s="13" t="s">
        <v>27</v>
      </c>
      <c r="R451" s="13" t="s">
        <v>26</v>
      </c>
      <c r="S451" s="13" t="s">
        <v>584</v>
      </c>
      <c r="T451" s="13" t="s">
        <v>595</v>
      </c>
      <c r="U451" s="13" t="s">
        <v>617</v>
      </c>
      <c r="V451" s="13" t="s">
        <v>663</v>
      </c>
      <c r="X451" s="13">
        <v>68959</v>
      </c>
      <c r="Y451" s="13" t="s">
        <v>385</v>
      </c>
      <c r="Z451" s="13">
        <v>22</v>
      </c>
      <c r="AF451" s="13">
        <f t="shared" si="26"/>
        <v>22</v>
      </c>
      <c r="AG451" s="54">
        <f t="shared" si="31"/>
        <v>33.333333333333336</v>
      </c>
      <c r="AH451" s="57">
        <f t="shared" si="27"/>
        <v>733.33333333333337</v>
      </c>
      <c r="AI451" s="13">
        <v>1</v>
      </c>
      <c r="AJ451" s="13" t="s">
        <v>704</v>
      </c>
      <c r="AK451" s="13">
        <v>10</v>
      </c>
      <c r="AM451" s="13" t="s">
        <v>385</v>
      </c>
    </row>
    <row r="452" spans="1:40" ht="15" customHeight="1" x14ac:dyDescent="0.25">
      <c r="A452" s="13" t="s">
        <v>925</v>
      </c>
      <c r="B452" s="13" t="s">
        <v>930</v>
      </c>
      <c r="C452" s="13">
        <v>2022</v>
      </c>
      <c r="D452" s="13">
        <v>250</v>
      </c>
      <c r="E452" s="13" t="s">
        <v>274</v>
      </c>
      <c r="F452" t="s">
        <v>919</v>
      </c>
      <c r="G452" t="s">
        <v>901</v>
      </c>
      <c r="H452" t="s">
        <v>920</v>
      </c>
      <c r="I452">
        <v>57.259121999999998</v>
      </c>
      <c r="J452">
        <v>-111.27670500000001</v>
      </c>
      <c r="K452" s="13" t="s">
        <v>570</v>
      </c>
      <c r="M452" s="53">
        <v>44753</v>
      </c>
      <c r="N452" s="13" t="s">
        <v>283</v>
      </c>
      <c r="O452" s="13">
        <v>3</v>
      </c>
      <c r="P452" s="13">
        <v>100</v>
      </c>
      <c r="Q452" s="13" t="s">
        <v>27</v>
      </c>
      <c r="R452" s="13" t="s">
        <v>26</v>
      </c>
      <c r="S452" s="13" t="s">
        <v>584</v>
      </c>
      <c r="T452" s="13" t="s">
        <v>595</v>
      </c>
      <c r="U452" s="13" t="s">
        <v>617</v>
      </c>
      <c r="V452" s="13" t="s">
        <v>663</v>
      </c>
      <c r="X452" s="13">
        <v>68856</v>
      </c>
      <c r="Y452" s="13" t="s">
        <v>365</v>
      </c>
      <c r="Z452" s="13">
        <v>6</v>
      </c>
      <c r="AA452" s="13">
        <v>1</v>
      </c>
      <c r="AF452" s="13">
        <f t="shared" si="26"/>
        <v>7</v>
      </c>
      <c r="AG452" s="54">
        <f t="shared" si="31"/>
        <v>33.333333333333336</v>
      </c>
      <c r="AH452" s="57">
        <f t="shared" si="27"/>
        <v>233.33333333333334</v>
      </c>
      <c r="AI452" s="13">
        <v>1</v>
      </c>
      <c r="AJ452" s="13" t="s">
        <v>704</v>
      </c>
      <c r="AK452" s="13">
        <v>6</v>
      </c>
      <c r="AM452" s="13" t="s">
        <v>365</v>
      </c>
    </row>
    <row r="453" spans="1:40" ht="15" customHeight="1" x14ac:dyDescent="0.25">
      <c r="A453" s="13" t="s">
        <v>925</v>
      </c>
      <c r="B453" s="13" t="s">
        <v>930</v>
      </c>
      <c r="C453" s="13">
        <v>2022</v>
      </c>
      <c r="D453" s="13">
        <v>250</v>
      </c>
      <c r="E453" s="13" t="s">
        <v>274</v>
      </c>
      <c r="F453" t="s">
        <v>919</v>
      </c>
      <c r="G453" t="s">
        <v>901</v>
      </c>
      <c r="H453" t="s">
        <v>920</v>
      </c>
      <c r="I453">
        <v>57.259121999999998</v>
      </c>
      <c r="J453">
        <v>-111.27670500000001</v>
      </c>
      <c r="K453" s="13" t="s">
        <v>570</v>
      </c>
      <c r="M453" s="53">
        <v>44753</v>
      </c>
      <c r="N453" s="13" t="s">
        <v>283</v>
      </c>
      <c r="O453" s="13">
        <v>3</v>
      </c>
      <c r="P453" s="13">
        <v>100</v>
      </c>
      <c r="Q453" s="13" t="s">
        <v>27</v>
      </c>
      <c r="R453" s="13" t="s">
        <v>26</v>
      </c>
      <c r="S453" s="13" t="s">
        <v>584</v>
      </c>
      <c r="T453" s="13" t="s">
        <v>595</v>
      </c>
      <c r="U453" s="13" t="s">
        <v>617</v>
      </c>
      <c r="V453" s="13" t="s">
        <v>663</v>
      </c>
      <c r="X453" s="13">
        <v>68872</v>
      </c>
      <c r="Y453" s="13" t="s">
        <v>390</v>
      </c>
      <c r="Z453" s="13">
        <v>36</v>
      </c>
      <c r="AA453" s="13">
        <v>6</v>
      </c>
      <c r="AF453" s="13">
        <f t="shared" si="26"/>
        <v>42</v>
      </c>
      <c r="AG453" s="54">
        <f t="shared" si="31"/>
        <v>33.333333333333336</v>
      </c>
      <c r="AH453" s="57">
        <f t="shared" si="27"/>
        <v>1400</v>
      </c>
      <c r="AI453" s="13">
        <v>1</v>
      </c>
      <c r="AJ453" s="13" t="s">
        <v>704</v>
      </c>
      <c r="AK453" s="13">
        <v>6</v>
      </c>
      <c r="AM453" s="13" t="s">
        <v>390</v>
      </c>
    </row>
    <row r="454" spans="1:40" ht="15" customHeight="1" x14ac:dyDescent="0.25">
      <c r="A454" s="13" t="s">
        <v>925</v>
      </c>
      <c r="B454" s="13" t="s">
        <v>930</v>
      </c>
      <c r="C454" s="13">
        <v>2022</v>
      </c>
      <c r="D454" s="13">
        <v>250</v>
      </c>
      <c r="E454" s="13" t="s">
        <v>274</v>
      </c>
      <c r="F454" t="s">
        <v>919</v>
      </c>
      <c r="G454" t="s">
        <v>901</v>
      </c>
      <c r="H454" t="s">
        <v>920</v>
      </c>
      <c r="I454">
        <v>57.259121999999998</v>
      </c>
      <c r="J454">
        <v>-111.27670500000001</v>
      </c>
      <c r="K454" s="13" t="s">
        <v>570</v>
      </c>
      <c r="M454" s="53">
        <v>44753</v>
      </c>
      <c r="N454" s="13" t="s">
        <v>283</v>
      </c>
      <c r="O454" s="13">
        <v>3</v>
      </c>
      <c r="P454" s="13">
        <v>100</v>
      </c>
      <c r="Q454" s="13" t="s">
        <v>27</v>
      </c>
      <c r="R454" s="13" t="s">
        <v>26</v>
      </c>
      <c r="S454" s="13" t="s">
        <v>584</v>
      </c>
      <c r="T454" s="13" t="s">
        <v>595</v>
      </c>
      <c r="U454" s="13" t="s">
        <v>617</v>
      </c>
      <c r="V454" s="13" t="s">
        <v>663</v>
      </c>
      <c r="X454" s="13">
        <v>69010</v>
      </c>
      <c r="Y454" s="13" t="s">
        <v>391</v>
      </c>
      <c r="Z454" s="13">
        <v>1</v>
      </c>
      <c r="AF454" s="13">
        <f t="shared" si="26"/>
        <v>1</v>
      </c>
      <c r="AG454" s="54">
        <f t="shared" si="31"/>
        <v>33.333333333333336</v>
      </c>
      <c r="AH454" s="57">
        <f t="shared" si="27"/>
        <v>33.333333333333336</v>
      </c>
      <c r="AI454" s="13">
        <v>1</v>
      </c>
      <c r="AJ454" s="13" t="s">
        <v>704</v>
      </c>
      <c r="AK454" s="13">
        <v>6</v>
      </c>
      <c r="AM454" s="13" t="s">
        <v>391</v>
      </c>
    </row>
    <row r="455" spans="1:40" ht="15" customHeight="1" x14ac:dyDescent="0.25">
      <c r="A455" s="13" t="s">
        <v>925</v>
      </c>
      <c r="B455" s="13" t="s">
        <v>930</v>
      </c>
      <c r="C455" s="13">
        <v>2022</v>
      </c>
      <c r="D455" s="13">
        <v>250</v>
      </c>
      <c r="E455" s="13" t="s">
        <v>274</v>
      </c>
      <c r="F455" t="s">
        <v>919</v>
      </c>
      <c r="G455" t="s">
        <v>901</v>
      </c>
      <c r="H455" t="s">
        <v>920</v>
      </c>
      <c r="I455">
        <v>57.259121999999998</v>
      </c>
      <c r="J455">
        <v>-111.27670500000001</v>
      </c>
      <c r="K455" s="13" t="s">
        <v>570</v>
      </c>
      <c r="M455" s="53">
        <v>44753</v>
      </c>
      <c r="N455" s="13" t="s">
        <v>283</v>
      </c>
      <c r="O455" s="13">
        <v>3</v>
      </c>
      <c r="P455" s="13">
        <v>100</v>
      </c>
      <c r="Q455" s="13" t="s">
        <v>27</v>
      </c>
      <c r="R455" s="13" t="s">
        <v>26</v>
      </c>
      <c r="S455" s="13" t="s">
        <v>584</v>
      </c>
      <c r="T455" s="13" t="s">
        <v>595</v>
      </c>
      <c r="U455" s="13" t="s">
        <v>617</v>
      </c>
      <c r="V455" s="13" t="s">
        <v>664</v>
      </c>
      <c r="X455" s="13">
        <v>68894</v>
      </c>
      <c r="Y455" s="13" t="s">
        <v>332</v>
      </c>
      <c r="Z455" s="13">
        <v>15</v>
      </c>
      <c r="AF455" s="13">
        <f t="shared" ref="AF455:AF518" si="32">SUM(Z455:AE455)</f>
        <v>15</v>
      </c>
      <c r="AG455" s="54">
        <f t="shared" si="31"/>
        <v>33.333333333333336</v>
      </c>
      <c r="AH455" s="57">
        <f t="shared" ref="AH455:AH518" si="33">AF455*AG455</f>
        <v>500.00000000000006</v>
      </c>
      <c r="AI455" s="13">
        <v>1</v>
      </c>
      <c r="AJ455" s="13" t="s">
        <v>704</v>
      </c>
      <c r="AK455" s="13">
        <v>8</v>
      </c>
      <c r="AM455" s="13" t="s">
        <v>332</v>
      </c>
    </row>
    <row r="456" spans="1:40" ht="15" customHeight="1" x14ac:dyDescent="0.25">
      <c r="A456" s="13" t="s">
        <v>925</v>
      </c>
      <c r="B456" s="13" t="s">
        <v>930</v>
      </c>
      <c r="C456" s="13">
        <v>2022</v>
      </c>
      <c r="D456" s="13">
        <v>250</v>
      </c>
      <c r="E456" s="13" t="s">
        <v>274</v>
      </c>
      <c r="F456" t="s">
        <v>919</v>
      </c>
      <c r="G456" t="s">
        <v>901</v>
      </c>
      <c r="H456" t="s">
        <v>920</v>
      </c>
      <c r="I456">
        <v>57.259121999999998</v>
      </c>
      <c r="J456">
        <v>-111.27670500000001</v>
      </c>
      <c r="K456" s="13" t="s">
        <v>570</v>
      </c>
      <c r="M456" s="53">
        <v>44753</v>
      </c>
      <c r="N456" s="13" t="s">
        <v>283</v>
      </c>
      <c r="O456" s="13">
        <v>3</v>
      </c>
      <c r="P456" s="13">
        <v>100</v>
      </c>
      <c r="Q456" s="13" t="s">
        <v>27</v>
      </c>
      <c r="R456" s="13" t="s">
        <v>26</v>
      </c>
      <c r="S456" s="13" t="s">
        <v>584</v>
      </c>
      <c r="T456" s="13" t="s">
        <v>595</v>
      </c>
      <c r="U456" s="13" t="s">
        <v>617</v>
      </c>
      <c r="V456" s="13" t="s">
        <v>664</v>
      </c>
      <c r="X456" s="13">
        <v>68876</v>
      </c>
      <c r="Y456" s="13" t="s">
        <v>333</v>
      </c>
      <c r="Z456" s="13">
        <v>8</v>
      </c>
      <c r="AA456" s="13">
        <v>2</v>
      </c>
      <c r="AF456" s="13">
        <f t="shared" si="32"/>
        <v>10</v>
      </c>
      <c r="AG456" s="54">
        <f t="shared" si="31"/>
        <v>33.333333333333336</v>
      </c>
      <c r="AH456" s="57">
        <f t="shared" si="33"/>
        <v>333.33333333333337</v>
      </c>
      <c r="AJ456" s="13" t="s">
        <v>704</v>
      </c>
      <c r="AK456" s="13">
        <v>8</v>
      </c>
      <c r="AM456" s="13" t="s">
        <v>333</v>
      </c>
    </row>
    <row r="457" spans="1:40" ht="15" customHeight="1" x14ac:dyDescent="0.25">
      <c r="A457" s="13" t="s">
        <v>925</v>
      </c>
      <c r="B457" s="13" t="s">
        <v>930</v>
      </c>
      <c r="C457" s="13">
        <v>2022</v>
      </c>
      <c r="D457" s="13">
        <v>250</v>
      </c>
      <c r="E457" s="13" t="s">
        <v>274</v>
      </c>
      <c r="F457" t="s">
        <v>919</v>
      </c>
      <c r="G457" t="s">
        <v>901</v>
      </c>
      <c r="H457" t="s">
        <v>920</v>
      </c>
      <c r="I457">
        <v>57.259121999999998</v>
      </c>
      <c r="J457">
        <v>-111.27670500000001</v>
      </c>
      <c r="K457" s="13" t="s">
        <v>570</v>
      </c>
      <c r="M457" s="53">
        <v>44753</v>
      </c>
      <c r="N457" s="13" t="s">
        <v>283</v>
      </c>
      <c r="O457" s="13">
        <v>3</v>
      </c>
      <c r="P457" s="13">
        <v>100</v>
      </c>
      <c r="Q457" s="13" t="s">
        <v>27</v>
      </c>
      <c r="R457" s="13" t="s">
        <v>26</v>
      </c>
      <c r="S457" s="13" t="s">
        <v>584</v>
      </c>
      <c r="T457" s="13" t="s">
        <v>595</v>
      </c>
      <c r="U457" s="13" t="s">
        <v>617</v>
      </c>
      <c r="X457" s="13">
        <v>68854</v>
      </c>
      <c r="Y457" s="13" t="s">
        <v>335</v>
      </c>
      <c r="AA457" s="13">
        <v>2</v>
      </c>
      <c r="AF457" s="13">
        <f t="shared" si="32"/>
        <v>2</v>
      </c>
      <c r="AG457" s="54">
        <f t="shared" si="31"/>
        <v>33.333333333333336</v>
      </c>
      <c r="AH457" s="57">
        <f t="shared" si="33"/>
        <v>66.666666666666671</v>
      </c>
      <c r="AJ457" s="13" t="s">
        <v>704</v>
      </c>
      <c r="AK457" s="13">
        <v>8</v>
      </c>
      <c r="AM457" s="13" t="s">
        <v>335</v>
      </c>
    </row>
    <row r="458" spans="1:40" ht="15" customHeight="1" x14ac:dyDescent="0.25">
      <c r="A458" s="13" t="s">
        <v>925</v>
      </c>
      <c r="B458" s="13" t="s">
        <v>930</v>
      </c>
      <c r="C458" s="13">
        <v>2022</v>
      </c>
      <c r="D458" s="13">
        <v>250</v>
      </c>
      <c r="E458" s="13" t="s">
        <v>274</v>
      </c>
      <c r="F458" t="s">
        <v>919</v>
      </c>
      <c r="G458" t="s">
        <v>901</v>
      </c>
      <c r="H458" t="s">
        <v>920</v>
      </c>
      <c r="I458">
        <v>57.259121999999998</v>
      </c>
      <c r="J458">
        <v>-111.27670500000001</v>
      </c>
      <c r="K458" s="13" t="s">
        <v>570</v>
      </c>
      <c r="M458" s="53">
        <v>44753</v>
      </c>
      <c r="N458" s="55" t="s">
        <v>283</v>
      </c>
      <c r="O458" s="13">
        <v>3</v>
      </c>
      <c r="P458" s="13">
        <v>100</v>
      </c>
      <c r="Q458" s="13" t="s">
        <v>110</v>
      </c>
      <c r="R458" s="13" t="s">
        <v>13</v>
      </c>
      <c r="S458" s="13" t="s">
        <v>582</v>
      </c>
      <c r="T458" s="13" t="s">
        <v>592</v>
      </c>
      <c r="U458" s="13" t="s">
        <v>614</v>
      </c>
      <c r="X458" s="13">
        <v>553094</v>
      </c>
      <c r="Y458" s="13" t="s">
        <v>297</v>
      </c>
      <c r="Z458" s="13">
        <v>5</v>
      </c>
      <c r="AF458" s="13">
        <f t="shared" si="32"/>
        <v>5</v>
      </c>
      <c r="AG458" s="54">
        <f t="shared" si="31"/>
        <v>33.333333333333336</v>
      </c>
      <c r="AH458" s="57">
        <f t="shared" si="33"/>
        <v>166.66666666666669</v>
      </c>
      <c r="AI458" s="13">
        <v>1</v>
      </c>
      <c r="AJ458" s="13" t="s">
        <v>705</v>
      </c>
      <c r="AK458" s="13">
        <v>4</v>
      </c>
      <c r="AM458" s="13" t="s">
        <v>297</v>
      </c>
    </row>
    <row r="459" spans="1:40" ht="15" customHeight="1" x14ac:dyDescent="0.25">
      <c r="A459" s="13" t="s">
        <v>925</v>
      </c>
      <c r="B459" s="13" t="s">
        <v>930</v>
      </c>
      <c r="C459" s="13">
        <v>2022</v>
      </c>
      <c r="D459" s="13">
        <v>250</v>
      </c>
      <c r="E459" s="13" t="s">
        <v>274</v>
      </c>
      <c r="F459" t="s">
        <v>919</v>
      </c>
      <c r="G459" t="s">
        <v>901</v>
      </c>
      <c r="H459" t="s">
        <v>920</v>
      </c>
      <c r="I459">
        <v>57.259121999999998</v>
      </c>
      <c r="J459">
        <v>-111.27670500000001</v>
      </c>
      <c r="K459" s="13" t="s">
        <v>570</v>
      </c>
      <c r="M459" s="53">
        <v>44753</v>
      </c>
      <c r="N459" s="55" t="s">
        <v>283</v>
      </c>
      <c r="O459" s="13">
        <v>3</v>
      </c>
      <c r="P459" s="13">
        <v>100</v>
      </c>
      <c r="Q459" s="13" t="s">
        <v>110</v>
      </c>
      <c r="R459" s="13" t="s">
        <v>13</v>
      </c>
      <c r="S459" s="13" t="s">
        <v>582</v>
      </c>
      <c r="T459" s="13" t="s">
        <v>592</v>
      </c>
      <c r="X459" s="13">
        <v>733326</v>
      </c>
      <c r="Y459" s="13" t="s">
        <v>299</v>
      </c>
      <c r="Z459" s="13">
        <v>2</v>
      </c>
      <c r="AF459" s="13">
        <f t="shared" si="32"/>
        <v>2</v>
      </c>
      <c r="AG459" s="54">
        <f t="shared" si="31"/>
        <v>33.333333333333336</v>
      </c>
      <c r="AH459" s="57">
        <f t="shared" si="33"/>
        <v>66.666666666666671</v>
      </c>
      <c r="AJ459" s="13" t="s">
        <v>705</v>
      </c>
      <c r="AK459" s="13">
        <v>4</v>
      </c>
      <c r="AM459" s="13" t="s">
        <v>709</v>
      </c>
      <c r="AN459" s="13" t="s">
        <v>299</v>
      </c>
    </row>
    <row r="460" spans="1:40" ht="15" customHeight="1" x14ac:dyDescent="0.25">
      <c r="A460" s="13" t="s">
        <v>925</v>
      </c>
      <c r="B460" s="13" t="s">
        <v>930</v>
      </c>
      <c r="C460" s="13">
        <v>2022</v>
      </c>
      <c r="D460" s="13">
        <v>250</v>
      </c>
      <c r="E460" s="13" t="s">
        <v>274</v>
      </c>
      <c r="F460" t="s">
        <v>919</v>
      </c>
      <c r="G460" t="s">
        <v>901</v>
      </c>
      <c r="H460" t="s">
        <v>920</v>
      </c>
      <c r="I460">
        <v>57.259121999999998</v>
      </c>
      <c r="J460">
        <v>-111.27670500000001</v>
      </c>
      <c r="K460" s="13" t="s">
        <v>570</v>
      </c>
      <c r="M460" s="53">
        <v>44753</v>
      </c>
      <c r="N460" s="55" t="s">
        <v>283</v>
      </c>
      <c r="O460" s="13">
        <v>3</v>
      </c>
      <c r="P460" s="13">
        <v>100</v>
      </c>
      <c r="Q460" s="13" t="s">
        <v>110</v>
      </c>
      <c r="R460" s="13" t="s">
        <v>13</v>
      </c>
      <c r="S460" s="13" t="s">
        <v>582</v>
      </c>
      <c r="T460" s="13" t="s">
        <v>603</v>
      </c>
      <c r="U460" s="13" t="s">
        <v>655</v>
      </c>
      <c r="X460" s="13">
        <v>82864</v>
      </c>
      <c r="Y460" s="13" t="s">
        <v>357</v>
      </c>
      <c r="Z460" s="13">
        <v>1</v>
      </c>
      <c r="AF460" s="13">
        <f t="shared" si="32"/>
        <v>1</v>
      </c>
      <c r="AG460" s="54">
        <f t="shared" si="31"/>
        <v>33.333333333333336</v>
      </c>
      <c r="AH460" s="57">
        <f t="shared" si="33"/>
        <v>33.333333333333336</v>
      </c>
      <c r="AI460" s="13">
        <v>1</v>
      </c>
      <c r="AJ460" s="13" t="s">
        <v>703</v>
      </c>
      <c r="AK460" s="13">
        <v>6</v>
      </c>
      <c r="AM460" s="13" t="s">
        <v>357</v>
      </c>
    </row>
    <row r="461" spans="1:40" ht="15" customHeight="1" x14ac:dyDescent="0.25">
      <c r="A461" s="13" t="s">
        <v>925</v>
      </c>
      <c r="B461" s="13" t="s">
        <v>930</v>
      </c>
      <c r="C461" s="13">
        <v>2022</v>
      </c>
      <c r="D461" s="13">
        <v>250</v>
      </c>
      <c r="E461" s="13" t="s">
        <v>274</v>
      </c>
      <c r="F461" t="s">
        <v>919</v>
      </c>
      <c r="G461" t="s">
        <v>901</v>
      </c>
      <c r="H461" t="s">
        <v>920</v>
      </c>
      <c r="I461">
        <v>57.259121999999998</v>
      </c>
      <c r="J461">
        <v>-111.27670500000001</v>
      </c>
      <c r="K461" s="13" t="s">
        <v>570</v>
      </c>
      <c r="M461" s="53">
        <v>44753</v>
      </c>
      <c r="N461" s="55" t="s">
        <v>283</v>
      </c>
      <c r="O461" s="13">
        <v>3</v>
      </c>
      <c r="P461" s="13">
        <v>100</v>
      </c>
      <c r="Q461" s="13" t="s">
        <v>110</v>
      </c>
      <c r="R461" s="13" t="s">
        <v>13</v>
      </c>
      <c r="S461" s="13" t="s">
        <v>582</v>
      </c>
      <c r="T461" s="13" t="s">
        <v>603</v>
      </c>
      <c r="U461" s="13" t="s">
        <v>634</v>
      </c>
      <c r="X461" s="13">
        <v>83051</v>
      </c>
      <c r="Y461" s="13" t="s">
        <v>374</v>
      </c>
      <c r="Z461" s="13">
        <v>1</v>
      </c>
      <c r="AF461" s="13">
        <f t="shared" si="32"/>
        <v>1</v>
      </c>
      <c r="AG461" s="54">
        <f t="shared" si="31"/>
        <v>33.333333333333336</v>
      </c>
      <c r="AH461" s="57">
        <f t="shared" si="33"/>
        <v>33.333333333333336</v>
      </c>
      <c r="AI461" s="13">
        <v>1</v>
      </c>
      <c r="AJ461" s="13" t="s">
        <v>703</v>
      </c>
      <c r="AK461" s="13">
        <v>6</v>
      </c>
      <c r="AM461" s="13" t="s">
        <v>374</v>
      </c>
    </row>
    <row r="462" spans="1:40" ht="15" customHeight="1" x14ac:dyDescent="0.25">
      <c r="A462" s="13" t="s">
        <v>925</v>
      </c>
      <c r="B462" s="13" t="s">
        <v>930</v>
      </c>
      <c r="C462" s="13">
        <v>2022</v>
      </c>
      <c r="D462" s="13">
        <v>250</v>
      </c>
      <c r="E462" s="13" t="s">
        <v>274</v>
      </c>
      <c r="F462" t="s">
        <v>919</v>
      </c>
      <c r="G462" t="s">
        <v>901</v>
      </c>
      <c r="H462" t="s">
        <v>920</v>
      </c>
      <c r="I462">
        <v>57.259121999999998</v>
      </c>
      <c r="J462">
        <v>-111.27670500000001</v>
      </c>
      <c r="K462" s="13" t="s">
        <v>570</v>
      </c>
      <c r="M462" s="53">
        <v>44753</v>
      </c>
      <c r="N462" s="55" t="s">
        <v>283</v>
      </c>
      <c r="O462" s="13">
        <v>3</v>
      </c>
      <c r="P462" s="13">
        <v>100</v>
      </c>
      <c r="Q462" s="13" t="s">
        <v>51</v>
      </c>
      <c r="R462" s="13" t="s">
        <v>575</v>
      </c>
      <c r="S462" s="13" t="s">
        <v>580</v>
      </c>
      <c r="T462" s="13" t="s">
        <v>590</v>
      </c>
      <c r="U462" s="13" t="s">
        <v>611</v>
      </c>
      <c r="X462" s="13">
        <v>50845</v>
      </c>
      <c r="Y462" s="13" t="s">
        <v>358</v>
      </c>
      <c r="Z462" s="13">
        <v>7</v>
      </c>
      <c r="AF462" s="13">
        <f t="shared" si="32"/>
        <v>7</v>
      </c>
      <c r="AG462" s="54">
        <f t="shared" si="31"/>
        <v>33.333333333333336</v>
      </c>
      <c r="AH462" s="57">
        <f t="shared" si="33"/>
        <v>233.33333333333334</v>
      </c>
      <c r="AI462" s="13">
        <v>1</v>
      </c>
      <c r="AJ462" s="13" t="s">
        <v>703</v>
      </c>
      <c r="AK462" s="13">
        <v>5</v>
      </c>
      <c r="AM462" s="13" t="s">
        <v>358</v>
      </c>
    </row>
    <row r="463" spans="1:40" ht="15" customHeight="1" x14ac:dyDescent="0.25">
      <c r="A463" s="13" t="s">
        <v>925</v>
      </c>
      <c r="B463" s="13" t="s">
        <v>930</v>
      </c>
      <c r="C463" s="13">
        <v>2022</v>
      </c>
      <c r="D463" s="13">
        <v>250</v>
      </c>
      <c r="E463" s="13" t="s">
        <v>274</v>
      </c>
      <c r="F463" t="s">
        <v>919</v>
      </c>
      <c r="G463" t="s">
        <v>901</v>
      </c>
      <c r="H463" t="s">
        <v>920</v>
      </c>
      <c r="I463">
        <v>57.259121999999998</v>
      </c>
      <c r="J463">
        <v>-111.27670500000001</v>
      </c>
      <c r="K463" s="13" t="s">
        <v>570</v>
      </c>
      <c r="M463" s="53">
        <v>44753</v>
      </c>
      <c r="N463" s="55" t="s">
        <v>283</v>
      </c>
      <c r="O463" s="13">
        <v>3</v>
      </c>
      <c r="P463" s="13">
        <v>100</v>
      </c>
      <c r="Q463" s="13" t="s">
        <v>33</v>
      </c>
      <c r="R463" s="13" t="s">
        <v>13</v>
      </c>
      <c r="S463" s="13" t="s">
        <v>581</v>
      </c>
      <c r="T463" s="13" t="s">
        <v>591</v>
      </c>
      <c r="U463" s="13" t="s">
        <v>612</v>
      </c>
      <c r="X463" s="13">
        <v>94025</v>
      </c>
      <c r="Y463" s="13" t="s">
        <v>300</v>
      </c>
      <c r="Z463" s="13">
        <v>5</v>
      </c>
      <c r="AA463" s="13">
        <v>7</v>
      </c>
      <c r="AF463" s="13">
        <f t="shared" si="32"/>
        <v>12</v>
      </c>
      <c r="AG463" s="54">
        <f t="shared" si="31"/>
        <v>33.333333333333336</v>
      </c>
      <c r="AH463" s="57">
        <f t="shared" si="33"/>
        <v>400</v>
      </c>
      <c r="AI463" s="13">
        <v>1</v>
      </c>
      <c r="AJ463" s="13" t="s">
        <v>704</v>
      </c>
      <c r="AK463" s="13">
        <v>8</v>
      </c>
      <c r="AM463" s="13" t="s">
        <v>300</v>
      </c>
    </row>
    <row r="464" spans="1:40" ht="15" customHeight="1" x14ac:dyDescent="0.25">
      <c r="A464" s="13" t="s">
        <v>925</v>
      </c>
      <c r="B464" s="13" t="s">
        <v>930</v>
      </c>
      <c r="C464" s="13">
        <v>2022</v>
      </c>
      <c r="D464" s="13">
        <v>250</v>
      </c>
      <c r="E464" s="13" t="s">
        <v>274</v>
      </c>
      <c r="F464" t="s">
        <v>919</v>
      </c>
      <c r="G464" t="s">
        <v>901</v>
      </c>
      <c r="H464" t="s">
        <v>920</v>
      </c>
      <c r="I464">
        <v>57.259121999999998</v>
      </c>
      <c r="J464">
        <v>-111.27670500000001</v>
      </c>
      <c r="K464" s="13" t="s">
        <v>570</v>
      </c>
      <c r="M464" s="53">
        <v>44753</v>
      </c>
      <c r="N464" s="55" t="s">
        <v>283</v>
      </c>
      <c r="O464" s="13">
        <v>3</v>
      </c>
      <c r="P464" s="13">
        <v>100</v>
      </c>
      <c r="Q464" s="13" t="s">
        <v>33</v>
      </c>
      <c r="R464" s="13" t="s">
        <v>13</v>
      </c>
      <c r="S464" s="13" t="s">
        <v>581</v>
      </c>
      <c r="T464" s="13" t="s">
        <v>591</v>
      </c>
      <c r="X464" s="13">
        <v>93294</v>
      </c>
      <c r="Y464" s="13" t="s">
        <v>301</v>
      </c>
      <c r="AA464" s="13">
        <v>2</v>
      </c>
      <c r="AF464" s="13">
        <f t="shared" si="32"/>
        <v>2</v>
      </c>
      <c r="AG464" s="54">
        <f t="shared" si="31"/>
        <v>33.333333333333336</v>
      </c>
      <c r="AH464" s="57">
        <f t="shared" si="33"/>
        <v>66.666666666666671</v>
      </c>
      <c r="AJ464" s="13" t="s">
        <v>704</v>
      </c>
      <c r="AK464" s="13">
        <v>4</v>
      </c>
      <c r="AM464" s="13" t="s">
        <v>301</v>
      </c>
    </row>
    <row r="465" spans="1:40" ht="15" customHeight="1" x14ac:dyDescent="0.25">
      <c r="A465" s="13" t="s">
        <v>925</v>
      </c>
      <c r="B465" s="13" t="s">
        <v>930</v>
      </c>
      <c r="C465" s="13">
        <v>2022</v>
      </c>
      <c r="D465" s="13">
        <v>250</v>
      </c>
      <c r="E465" s="13" t="s">
        <v>274</v>
      </c>
      <c r="F465" t="s">
        <v>919</v>
      </c>
      <c r="G465" t="s">
        <v>901</v>
      </c>
      <c r="H465" t="s">
        <v>920</v>
      </c>
      <c r="I465">
        <v>57.259121999999998</v>
      </c>
      <c r="J465">
        <v>-111.27670500000001</v>
      </c>
      <c r="K465" s="13" t="s">
        <v>570</v>
      </c>
      <c r="M465" s="53">
        <v>44753</v>
      </c>
      <c r="N465" s="55" t="s">
        <v>283</v>
      </c>
      <c r="O465" s="13" t="s">
        <v>843</v>
      </c>
      <c r="P465" s="13">
        <v>100</v>
      </c>
      <c r="Q465" s="13" t="s">
        <v>32</v>
      </c>
      <c r="R465" s="13" t="s">
        <v>13</v>
      </c>
      <c r="S465" s="13" t="s">
        <v>749</v>
      </c>
      <c r="T465" s="13" t="s">
        <v>750</v>
      </c>
      <c r="U465" s="13" t="s">
        <v>814</v>
      </c>
      <c r="X465" s="13">
        <v>84022</v>
      </c>
      <c r="Y465" s="13" t="s">
        <v>840</v>
      </c>
      <c r="Z465" s="13">
        <v>2</v>
      </c>
      <c r="AF465" s="13">
        <f t="shared" si="32"/>
        <v>2</v>
      </c>
      <c r="AG465" s="54">
        <f t="shared" ref="AG465:AG475" si="34">100/3</f>
        <v>33.333333333333336</v>
      </c>
      <c r="AH465" s="57">
        <f t="shared" si="33"/>
        <v>66.666666666666671</v>
      </c>
      <c r="AI465" s="13">
        <v>1</v>
      </c>
      <c r="AJ465" s="13" t="s">
        <v>706</v>
      </c>
      <c r="AK465" s="13">
        <v>8</v>
      </c>
      <c r="AM465" s="13" t="s">
        <v>840</v>
      </c>
    </row>
    <row r="466" spans="1:40" ht="15" customHeight="1" x14ac:dyDescent="0.25">
      <c r="A466" s="13" t="s">
        <v>925</v>
      </c>
      <c r="B466" s="13" t="s">
        <v>930</v>
      </c>
      <c r="C466" s="13">
        <v>2022</v>
      </c>
      <c r="D466" s="13">
        <v>250</v>
      </c>
      <c r="E466" s="13" t="s">
        <v>274</v>
      </c>
      <c r="F466" t="s">
        <v>919</v>
      </c>
      <c r="G466" t="s">
        <v>901</v>
      </c>
      <c r="H466" t="s">
        <v>920</v>
      </c>
      <c r="I466">
        <v>57.259121999999998</v>
      </c>
      <c r="J466">
        <v>-111.27670500000001</v>
      </c>
      <c r="K466" s="13" t="s">
        <v>570</v>
      </c>
      <c r="M466" s="53">
        <v>44753</v>
      </c>
      <c r="N466" s="55" t="s">
        <v>283</v>
      </c>
      <c r="O466" s="13" t="s">
        <v>843</v>
      </c>
      <c r="P466" s="13">
        <v>100</v>
      </c>
      <c r="Q466" s="13" t="s">
        <v>32</v>
      </c>
      <c r="R466" s="13" t="s">
        <v>13</v>
      </c>
      <c r="S466" s="13" t="s">
        <v>749</v>
      </c>
      <c r="T466" s="13" t="s">
        <v>750</v>
      </c>
      <c r="U466" s="13" t="s">
        <v>814</v>
      </c>
      <c r="X466" s="13">
        <v>83973</v>
      </c>
      <c r="Y466" s="13" t="s">
        <v>818</v>
      </c>
      <c r="Z466" s="13">
        <v>6</v>
      </c>
      <c r="AF466" s="13">
        <f t="shared" si="32"/>
        <v>6</v>
      </c>
      <c r="AG466" s="54">
        <f t="shared" si="34"/>
        <v>33.333333333333336</v>
      </c>
      <c r="AH466" s="57">
        <f t="shared" si="33"/>
        <v>200</v>
      </c>
      <c r="AJ466" s="13" t="s">
        <v>704</v>
      </c>
      <c r="AK466" s="13">
        <v>8</v>
      </c>
      <c r="AM466" s="13" t="s">
        <v>818</v>
      </c>
    </row>
    <row r="467" spans="1:40" ht="15" customHeight="1" x14ac:dyDescent="0.25">
      <c r="A467" s="13" t="s">
        <v>925</v>
      </c>
      <c r="B467" s="13" t="s">
        <v>930</v>
      </c>
      <c r="C467" s="13">
        <v>2022</v>
      </c>
      <c r="D467" s="13">
        <v>250</v>
      </c>
      <c r="E467" s="13" t="s">
        <v>274</v>
      </c>
      <c r="F467" t="s">
        <v>919</v>
      </c>
      <c r="G467" t="s">
        <v>901</v>
      </c>
      <c r="H467" t="s">
        <v>920</v>
      </c>
      <c r="I467">
        <v>57.259121999999998</v>
      </c>
      <c r="J467">
        <v>-111.27670500000001</v>
      </c>
      <c r="K467" s="13" t="s">
        <v>570</v>
      </c>
      <c r="M467" s="53">
        <v>44753</v>
      </c>
      <c r="N467" s="55" t="s">
        <v>283</v>
      </c>
      <c r="O467" s="13" t="s">
        <v>843</v>
      </c>
      <c r="P467" s="13">
        <v>100</v>
      </c>
      <c r="Q467" s="13" t="s">
        <v>32</v>
      </c>
      <c r="R467" s="13" t="s">
        <v>13</v>
      </c>
      <c r="S467" s="13" t="s">
        <v>749</v>
      </c>
      <c r="T467" s="13" t="s">
        <v>750</v>
      </c>
      <c r="U467" s="13" t="s">
        <v>814</v>
      </c>
      <c r="X467" s="13">
        <v>83992</v>
      </c>
      <c r="Y467" s="13" t="s">
        <v>819</v>
      </c>
      <c r="Z467" s="13">
        <v>4</v>
      </c>
      <c r="AF467" s="13">
        <f t="shared" si="32"/>
        <v>4</v>
      </c>
      <c r="AG467" s="54">
        <f t="shared" si="34"/>
        <v>33.333333333333336</v>
      </c>
      <c r="AH467" s="57">
        <f t="shared" si="33"/>
        <v>133.33333333333334</v>
      </c>
      <c r="AI467" s="13">
        <v>1</v>
      </c>
      <c r="AJ467" s="13" t="s">
        <v>706</v>
      </c>
      <c r="AK467" s="13">
        <v>8</v>
      </c>
      <c r="AM467" s="13" t="s">
        <v>819</v>
      </c>
    </row>
    <row r="468" spans="1:40" ht="15" customHeight="1" x14ac:dyDescent="0.25">
      <c r="A468" s="13" t="s">
        <v>925</v>
      </c>
      <c r="B468" s="13" t="s">
        <v>930</v>
      </c>
      <c r="C468" s="13">
        <v>2022</v>
      </c>
      <c r="D468" s="13">
        <v>250</v>
      </c>
      <c r="E468" s="13" t="s">
        <v>274</v>
      </c>
      <c r="F468" t="s">
        <v>919</v>
      </c>
      <c r="G468" t="s">
        <v>901</v>
      </c>
      <c r="H468" t="s">
        <v>920</v>
      </c>
      <c r="I468">
        <v>57.259121999999998</v>
      </c>
      <c r="J468">
        <v>-111.27670500000001</v>
      </c>
      <c r="K468" s="13" t="s">
        <v>570</v>
      </c>
      <c r="M468" s="53">
        <v>44753</v>
      </c>
      <c r="N468" s="55" t="s">
        <v>283</v>
      </c>
      <c r="O468" s="13" t="s">
        <v>843</v>
      </c>
      <c r="P468" s="13">
        <v>100</v>
      </c>
      <c r="Q468" s="13" t="s">
        <v>32</v>
      </c>
      <c r="R468" s="13" t="s">
        <v>13</v>
      </c>
      <c r="S468" s="13" t="s">
        <v>749</v>
      </c>
      <c r="T468" s="13" t="s">
        <v>750</v>
      </c>
      <c r="U468" s="13" t="s">
        <v>814</v>
      </c>
      <c r="X468" s="13">
        <v>84016</v>
      </c>
      <c r="Y468" s="13" t="s">
        <v>827</v>
      </c>
      <c r="Z468" s="13">
        <v>21</v>
      </c>
      <c r="AF468" s="13">
        <f t="shared" si="32"/>
        <v>21</v>
      </c>
      <c r="AG468" s="54">
        <f t="shared" si="34"/>
        <v>33.333333333333336</v>
      </c>
      <c r="AH468" s="57">
        <f t="shared" si="33"/>
        <v>700</v>
      </c>
      <c r="AI468" s="13">
        <v>1</v>
      </c>
      <c r="AJ468" s="13" t="s">
        <v>706</v>
      </c>
      <c r="AK468" s="13">
        <v>8</v>
      </c>
      <c r="AM468" s="13" t="s">
        <v>827</v>
      </c>
    </row>
    <row r="469" spans="1:40" ht="15" customHeight="1" x14ac:dyDescent="0.25">
      <c r="A469" s="13" t="s">
        <v>925</v>
      </c>
      <c r="B469" s="13" t="s">
        <v>930</v>
      </c>
      <c r="C469" s="13">
        <v>2022</v>
      </c>
      <c r="D469" s="13">
        <v>250</v>
      </c>
      <c r="E469" s="13" t="s">
        <v>274</v>
      </c>
      <c r="F469" t="s">
        <v>919</v>
      </c>
      <c r="G469" t="s">
        <v>901</v>
      </c>
      <c r="H469" t="s">
        <v>920</v>
      </c>
      <c r="I469">
        <v>57.259121999999998</v>
      </c>
      <c r="J469">
        <v>-111.27670500000001</v>
      </c>
      <c r="K469" s="13" t="s">
        <v>570</v>
      </c>
      <c r="M469" s="53">
        <v>44753</v>
      </c>
      <c r="N469" s="55" t="s">
        <v>283</v>
      </c>
      <c r="O469" s="13" t="s">
        <v>843</v>
      </c>
      <c r="P469" s="13">
        <v>100</v>
      </c>
      <c r="Q469" s="13" t="s">
        <v>32</v>
      </c>
      <c r="R469" s="13" t="s">
        <v>13</v>
      </c>
      <c r="S469" s="13" t="s">
        <v>749</v>
      </c>
      <c r="T469" s="13" t="s">
        <v>750</v>
      </c>
      <c r="U469" s="13" t="s">
        <v>824</v>
      </c>
      <c r="X469" s="13">
        <v>83899</v>
      </c>
      <c r="Y469" s="13" t="s">
        <v>839</v>
      </c>
      <c r="Z469" s="13">
        <v>101</v>
      </c>
      <c r="AF469" s="13">
        <f t="shared" si="32"/>
        <v>101</v>
      </c>
      <c r="AG469" s="54">
        <f t="shared" si="34"/>
        <v>33.333333333333336</v>
      </c>
      <c r="AH469" s="57">
        <f t="shared" si="33"/>
        <v>3366.666666666667</v>
      </c>
      <c r="AI469" s="13">
        <v>1</v>
      </c>
      <c r="AJ469" s="13" t="s">
        <v>706</v>
      </c>
      <c r="AK469" s="13">
        <v>8</v>
      </c>
      <c r="AM469" s="13" t="s">
        <v>839</v>
      </c>
    </row>
    <row r="470" spans="1:40" ht="15" customHeight="1" x14ac:dyDescent="0.25">
      <c r="A470" s="13" t="s">
        <v>925</v>
      </c>
      <c r="B470" s="13" t="s">
        <v>930</v>
      </c>
      <c r="C470" s="13">
        <v>2022</v>
      </c>
      <c r="D470" s="13">
        <v>250</v>
      </c>
      <c r="E470" s="13" t="s">
        <v>274</v>
      </c>
      <c r="F470" t="s">
        <v>919</v>
      </c>
      <c r="G470" t="s">
        <v>901</v>
      </c>
      <c r="H470" t="s">
        <v>920</v>
      </c>
      <c r="I470">
        <v>57.259121999999998</v>
      </c>
      <c r="J470">
        <v>-111.27670500000001</v>
      </c>
      <c r="K470" s="13" t="s">
        <v>570</v>
      </c>
      <c r="M470" s="53">
        <v>44753</v>
      </c>
      <c r="N470" s="55" t="s">
        <v>283</v>
      </c>
      <c r="O470" s="13" t="s">
        <v>843</v>
      </c>
      <c r="P470" s="13">
        <v>100</v>
      </c>
      <c r="Q470" s="13" t="s">
        <v>32</v>
      </c>
      <c r="R470" s="13" t="s">
        <v>13</v>
      </c>
      <c r="S470" s="13" t="s">
        <v>749</v>
      </c>
      <c r="T470" s="13" t="s">
        <v>750</v>
      </c>
      <c r="U470" s="13" t="s">
        <v>830</v>
      </c>
      <c r="X470" s="13">
        <v>684601</v>
      </c>
      <c r="Y470" s="13" t="s">
        <v>831</v>
      </c>
      <c r="Z470" s="13">
        <v>2</v>
      </c>
      <c r="AF470" s="13">
        <f t="shared" si="32"/>
        <v>2</v>
      </c>
      <c r="AG470" s="54">
        <f t="shared" si="34"/>
        <v>33.333333333333336</v>
      </c>
      <c r="AH470" s="57">
        <f t="shared" si="33"/>
        <v>66.666666666666671</v>
      </c>
      <c r="AI470" s="13">
        <v>1</v>
      </c>
      <c r="AJ470" s="13" t="s">
        <v>706</v>
      </c>
      <c r="AK470" s="13">
        <v>8</v>
      </c>
      <c r="AM470" s="13" t="s">
        <v>831</v>
      </c>
    </row>
    <row r="471" spans="1:40" ht="15" customHeight="1" x14ac:dyDescent="0.25">
      <c r="A471" s="13" t="s">
        <v>925</v>
      </c>
      <c r="B471" s="13" t="s">
        <v>930</v>
      </c>
      <c r="C471" s="13">
        <v>2022</v>
      </c>
      <c r="D471" s="13">
        <v>250</v>
      </c>
      <c r="E471" s="13" t="s">
        <v>274</v>
      </c>
      <c r="F471" t="s">
        <v>919</v>
      </c>
      <c r="G471" t="s">
        <v>901</v>
      </c>
      <c r="H471" t="s">
        <v>920</v>
      </c>
      <c r="I471">
        <v>57.259121999999998</v>
      </c>
      <c r="J471">
        <v>-111.27670500000001</v>
      </c>
      <c r="K471" s="13" t="s">
        <v>570</v>
      </c>
      <c r="M471" s="53">
        <v>44753</v>
      </c>
      <c r="N471" s="55" t="s">
        <v>283</v>
      </c>
      <c r="O471" s="13" t="s">
        <v>843</v>
      </c>
      <c r="P471" s="13">
        <v>100</v>
      </c>
      <c r="Q471" s="13" t="s">
        <v>32</v>
      </c>
      <c r="R471" s="13" t="s">
        <v>13</v>
      </c>
      <c r="S471" s="13" t="s">
        <v>749</v>
      </c>
      <c r="T471" s="13" t="s">
        <v>750</v>
      </c>
      <c r="U471" s="13" t="s">
        <v>837</v>
      </c>
      <c r="X471" s="13">
        <v>83864</v>
      </c>
      <c r="Y471" s="13" t="s">
        <v>832</v>
      </c>
      <c r="Z471" s="13">
        <v>2</v>
      </c>
      <c r="AF471" s="13">
        <f t="shared" si="32"/>
        <v>2</v>
      </c>
      <c r="AG471" s="54">
        <f t="shared" si="34"/>
        <v>33.333333333333336</v>
      </c>
      <c r="AH471" s="57">
        <f t="shared" si="33"/>
        <v>66.666666666666671</v>
      </c>
      <c r="AI471" s="13">
        <v>1</v>
      </c>
      <c r="AJ471" s="13" t="s">
        <v>706</v>
      </c>
      <c r="AK471" s="13">
        <v>8</v>
      </c>
      <c r="AM471" s="13" t="s">
        <v>832</v>
      </c>
    </row>
    <row r="472" spans="1:40" ht="15" customHeight="1" x14ac:dyDescent="0.25">
      <c r="A472" s="13" t="s">
        <v>925</v>
      </c>
      <c r="B472" s="13" t="s">
        <v>930</v>
      </c>
      <c r="C472" s="13">
        <v>2022</v>
      </c>
      <c r="D472" s="13">
        <v>250</v>
      </c>
      <c r="E472" s="13" t="s">
        <v>274</v>
      </c>
      <c r="F472" t="s">
        <v>919</v>
      </c>
      <c r="G472" t="s">
        <v>901</v>
      </c>
      <c r="H472" t="s">
        <v>920</v>
      </c>
      <c r="I472">
        <v>57.259121999999998</v>
      </c>
      <c r="J472">
        <v>-111.27670500000001</v>
      </c>
      <c r="K472" s="13" t="s">
        <v>570</v>
      </c>
      <c r="M472" s="53">
        <v>44753</v>
      </c>
      <c r="N472" s="55" t="s">
        <v>283</v>
      </c>
      <c r="O472" s="13" t="s">
        <v>843</v>
      </c>
      <c r="P472" s="13">
        <v>100</v>
      </c>
      <c r="Q472" s="13" t="s">
        <v>32</v>
      </c>
      <c r="R472" s="13" t="s">
        <v>13</v>
      </c>
      <c r="S472" s="13" t="s">
        <v>749</v>
      </c>
      <c r="T472" s="13" t="s">
        <v>750</v>
      </c>
      <c r="U472" s="13" t="s">
        <v>837</v>
      </c>
      <c r="X472" s="13">
        <v>83834</v>
      </c>
      <c r="Y472" s="13" t="s">
        <v>838</v>
      </c>
      <c r="Z472" s="13">
        <v>45</v>
      </c>
      <c r="AF472" s="13">
        <f t="shared" si="32"/>
        <v>45</v>
      </c>
      <c r="AG472" s="54">
        <f t="shared" si="34"/>
        <v>33.333333333333336</v>
      </c>
      <c r="AH472" s="57">
        <f t="shared" si="33"/>
        <v>1500</v>
      </c>
      <c r="AJ472" s="13" t="s">
        <v>706</v>
      </c>
      <c r="AK472" s="13">
        <v>8</v>
      </c>
      <c r="AM472" s="13" t="s">
        <v>838</v>
      </c>
    </row>
    <row r="473" spans="1:40" ht="15" customHeight="1" x14ac:dyDescent="0.25">
      <c r="A473" s="13" t="s">
        <v>925</v>
      </c>
      <c r="B473" s="13" t="s">
        <v>930</v>
      </c>
      <c r="C473" s="13">
        <v>2022</v>
      </c>
      <c r="D473" s="13">
        <v>250</v>
      </c>
      <c r="E473" s="13" t="s">
        <v>274</v>
      </c>
      <c r="F473" t="s">
        <v>919</v>
      </c>
      <c r="G473" t="s">
        <v>901</v>
      </c>
      <c r="H473" t="s">
        <v>920</v>
      </c>
      <c r="I473">
        <v>57.259121999999998</v>
      </c>
      <c r="J473">
        <v>-111.27670500000001</v>
      </c>
      <c r="K473" s="13" t="s">
        <v>570</v>
      </c>
      <c r="M473" s="53">
        <v>44753</v>
      </c>
      <c r="N473" s="55" t="s">
        <v>283</v>
      </c>
      <c r="O473" s="13" t="s">
        <v>843</v>
      </c>
      <c r="P473" s="13">
        <v>100</v>
      </c>
      <c r="Q473" s="13" t="s">
        <v>32</v>
      </c>
      <c r="R473" s="13" t="s">
        <v>13</v>
      </c>
      <c r="S473" s="13" t="s">
        <v>749</v>
      </c>
      <c r="T473" s="13" t="s">
        <v>750</v>
      </c>
      <c r="X473" s="13">
        <v>83832</v>
      </c>
      <c r="Y473" s="13" t="s">
        <v>359</v>
      </c>
      <c r="Z473" s="13">
        <v>20</v>
      </c>
      <c r="AF473" s="13">
        <f t="shared" si="32"/>
        <v>20</v>
      </c>
      <c r="AG473" s="54">
        <f t="shared" si="34"/>
        <v>33.333333333333336</v>
      </c>
      <c r="AH473" s="57">
        <f t="shared" si="33"/>
        <v>666.66666666666674</v>
      </c>
      <c r="AJ473" s="13" t="s">
        <v>706</v>
      </c>
      <c r="AK473" s="13">
        <v>8</v>
      </c>
      <c r="AM473" s="13" t="s">
        <v>359</v>
      </c>
    </row>
    <row r="474" spans="1:40" ht="15" customHeight="1" x14ac:dyDescent="0.25">
      <c r="A474" s="13" t="s">
        <v>925</v>
      </c>
      <c r="B474" s="13" t="s">
        <v>930</v>
      </c>
      <c r="C474" s="13">
        <v>2022</v>
      </c>
      <c r="D474" s="13">
        <v>250</v>
      </c>
      <c r="E474" s="13" t="s">
        <v>274</v>
      </c>
      <c r="F474" t="s">
        <v>919</v>
      </c>
      <c r="G474" t="s">
        <v>901</v>
      </c>
      <c r="H474" t="s">
        <v>920</v>
      </c>
      <c r="I474">
        <v>57.259121999999998</v>
      </c>
      <c r="J474">
        <v>-111.27670500000001</v>
      </c>
      <c r="K474" s="13" t="s">
        <v>570</v>
      </c>
      <c r="M474" s="53">
        <v>44753</v>
      </c>
      <c r="N474" s="55" t="s">
        <v>283</v>
      </c>
      <c r="O474" s="13" t="s">
        <v>843</v>
      </c>
      <c r="P474" s="13">
        <v>100</v>
      </c>
      <c r="Q474" s="13" t="s">
        <v>83</v>
      </c>
      <c r="R474" s="13" t="s">
        <v>13</v>
      </c>
      <c r="S474" s="13" t="s">
        <v>760</v>
      </c>
      <c r="T474" s="13" t="s">
        <v>820</v>
      </c>
      <c r="U474" s="13" t="s">
        <v>821</v>
      </c>
      <c r="X474" s="13">
        <v>88634</v>
      </c>
      <c r="Y474" s="13" t="s">
        <v>822</v>
      </c>
      <c r="Z474" s="13">
        <v>18</v>
      </c>
      <c r="AF474" s="13">
        <f t="shared" si="32"/>
        <v>18</v>
      </c>
      <c r="AG474" s="54">
        <f t="shared" si="34"/>
        <v>33.333333333333336</v>
      </c>
      <c r="AH474" s="57">
        <f t="shared" si="33"/>
        <v>600</v>
      </c>
      <c r="AI474" s="13">
        <v>1</v>
      </c>
      <c r="AJ474" s="13" t="s">
        <v>706</v>
      </c>
      <c r="AK474" s="13">
        <v>8</v>
      </c>
      <c r="AM474" s="13" t="s">
        <v>822</v>
      </c>
    </row>
    <row r="475" spans="1:40" ht="15" customHeight="1" x14ac:dyDescent="0.25">
      <c r="A475" s="13" t="s">
        <v>925</v>
      </c>
      <c r="B475" s="13" t="s">
        <v>930</v>
      </c>
      <c r="C475" s="13">
        <v>2022</v>
      </c>
      <c r="D475" s="13">
        <v>250</v>
      </c>
      <c r="E475" s="13" t="s">
        <v>274</v>
      </c>
      <c r="F475" t="s">
        <v>919</v>
      </c>
      <c r="G475" t="s">
        <v>901</v>
      </c>
      <c r="H475" t="s">
        <v>920</v>
      </c>
      <c r="I475">
        <v>57.259121999999998</v>
      </c>
      <c r="J475">
        <v>-111.27670500000001</v>
      </c>
      <c r="K475" s="13" t="s">
        <v>570</v>
      </c>
      <c r="M475" s="53">
        <v>44753</v>
      </c>
      <c r="N475" s="55" t="s">
        <v>283</v>
      </c>
      <c r="O475" s="13" t="s">
        <v>843</v>
      </c>
      <c r="P475" s="13">
        <v>100</v>
      </c>
      <c r="Q475" s="13" t="s">
        <v>91</v>
      </c>
      <c r="R475" s="13" t="s">
        <v>13</v>
      </c>
      <c r="S475" s="13" t="s">
        <v>748</v>
      </c>
      <c r="X475" s="13">
        <v>84195</v>
      </c>
      <c r="Y475" s="13" t="s">
        <v>377</v>
      </c>
      <c r="Z475" s="13">
        <v>26</v>
      </c>
      <c r="AF475" s="13">
        <f t="shared" si="32"/>
        <v>26</v>
      </c>
      <c r="AG475" s="54">
        <f t="shared" si="34"/>
        <v>33.333333333333336</v>
      </c>
      <c r="AH475" s="57">
        <f t="shared" si="33"/>
        <v>866.66666666666674</v>
      </c>
      <c r="AI475" s="13">
        <v>1</v>
      </c>
      <c r="AJ475" s="13" t="s">
        <v>704</v>
      </c>
      <c r="AK475" s="13">
        <v>8</v>
      </c>
      <c r="AM475" s="13" t="s">
        <v>377</v>
      </c>
    </row>
    <row r="476" spans="1:40" ht="15" customHeight="1" x14ac:dyDescent="0.25">
      <c r="A476" s="13" t="s">
        <v>925</v>
      </c>
      <c r="B476" s="13" t="s">
        <v>930</v>
      </c>
      <c r="C476" s="13">
        <v>2022</v>
      </c>
      <c r="D476" s="13">
        <v>250</v>
      </c>
      <c r="E476" s="13" t="s">
        <v>274</v>
      </c>
      <c r="F476" t="s">
        <v>919</v>
      </c>
      <c r="G476" t="s">
        <v>901</v>
      </c>
      <c r="H476" t="s">
        <v>920</v>
      </c>
      <c r="I476">
        <v>57.259121999999998</v>
      </c>
      <c r="J476">
        <v>-111.27670500000001</v>
      </c>
      <c r="K476" s="13" t="s">
        <v>570</v>
      </c>
      <c r="M476" s="53">
        <v>44753</v>
      </c>
      <c r="N476" s="13" t="s">
        <v>283</v>
      </c>
      <c r="O476" s="13">
        <v>3</v>
      </c>
      <c r="P476" s="13">
        <v>100</v>
      </c>
      <c r="Q476" s="13" t="s">
        <v>19</v>
      </c>
      <c r="R476" s="13" t="s">
        <v>13</v>
      </c>
      <c r="S476" s="13" t="s">
        <v>583</v>
      </c>
      <c r="T476" s="13" t="s">
        <v>596</v>
      </c>
      <c r="U476" s="13" t="s">
        <v>619</v>
      </c>
      <c r="V476" s="13" t="s">
        <v>679</v>
      </c>
      <c r="X476" s="13">
        <v>678402</v>
      </c>
      <c r="Y476" s="13" t="s">
        <v>392</v>
      </c>
      <c r="AB476" s="13">
        <v>1</v>
      </c>
      <c r="AF476" s="13">
        <f t="shared" si="32"/>
        <v>1</v>
      </c>
      <c r="AG476" s="54">
        <f t="shared" ref="AG476:AG507" si="35">P476/O476</f>
        <v>33.333333333333336</v>
      </c>
      <c r="AH476" s="57">
        <f t="shared" si="33"/>
        <v>33.333333333333336</v>
      </c>
      <c r="AI476" s="13">
        <v>1</v>
      </c>
      <c r="AJ476" s="13" t="s">
        <v>703</v>
      </c>
      <c r="AK476" s="13">
        <v>5</v>
      </c>
      <c r="AM476" s="13" t="s">
        <v>422</v>
      </c>
      <c r="AN476" s="13" t="s">
        <v>392</v>
      </c>
    </row>
    <row r="477" spans="1:40" ht="15" customHeight="1" x14ac:dyDescent="0.25">
      <c r="A477" s="13" t="s">
        <v>925</v>
      </c>
      <c r="B477" s="13" t="s">
        <v>930</v>
      </c>
      <c r="C477" s="13">
        <v>2022</v>
      </c>
      <c r="D477" s="13">
        <v>250</v>
      </c>
      <c r="E477" s="13" t="s">
        <v>274</v>
      </c>
      <c r="F477" t="s">
        <v>919</v>
      </c>
      <c r="G477" t="s">
        <v>901</v>
      </c>
      <c r="H477" t="s">
        <v>920</v>
      </c>
      <c r="I477">
        <v>57.259121999999998</v>
      </c>
      <c r="J477">
        <v>-111.27670500000001</v>
      </c>
      <c r="K477" s="13" t="s">
        <v>570</v>
      </c>
      <c r="M477" s="53">
        <v>44753</v>
      </c>
      <c r="N477" s="13" t="s">
        <v>283</v>
      </c>
      <c r="O477" s="13">
        <v>3</v>
      </c>
      <c r="P477" s="13">
        <v>100</v>
      </c>
      <c r="Q477" s="13" t="s">
        <v>16</v>
      </c>
      <c r="R477" s="13" t="s">
        <v>13</v>
      </c>
      <c r="S477" s="13" t="s">
        <v>583</v>
      </c>
      <c r="T477" s="13" t="s">
        <v>593</v>
      </c>
      <c r="U477" s="13" t="s">
        <v>621</v>
      </c>
      <c r="V477" s="13" t="s">
        <v>667</v>
      </c>
      <c r="X477" s="13">
        <v>127338</v>
      </c>
      <c r="Y477" s="13" t="s">
        <v>339</v>
      </c>
      <c r="AB477" s="13">
        <v>2</v>
      </c>
      <c r="AF477" s="13">
        <f t="shared" si="32"/>
        <v>2</v>
      </c>
      <c r="AG477" s="54">
        <f t="shared" si="35"/>
        <v>33.333333333333336</v>
      </c>
      <c r="AH477" s="57">
        <f t="shared" si="33"/>
        <v>66.666666666666671</v>
      </c>
      <c r="AI477" s="13">
        <v>1</v>
      </c>
      <c r="AJ477" s="13" t="s">
        <v>703</v>
      </c>
      <c r="AK477" s="13">
        <v>6</v>
      </c>
      <c r="AM477" s="13" t="s">
        <v>339</v>
      </c>
    </row>
    <row r="478" spans="1:40" ht="15" customHeight="1" x14ac:dyDescent="0.25">
      <c r="A478" s="13" t="s">
        <v>925</v>
      </c>
      <c r="B478" s="13" t="s">
        <v>930</v>
      </c>
      <c r="C478" s="13">
        <v>2022</v>
      </c>
      <c r="D478" s="13">
        <v>250</v>
      </c>
      <c r="E478" s="13" t="s">
        <v>274</v>
      </c>
      <c r="F478" t="s">
        <v>919</v>
      </c>
      <c r="G478" t="s">
        <v>901</v>
      </c>
      <c r="H478" t="s">
        <v>920</v>
      </c>
      <c r="I478">
        <v>57.259121999999998</v>
      </c>
      <c r="J478">
        <v>-111.27670500000001</v>
      </c>
      <c r="K478" s="13" t="s">
        <v>570</v>
      </c>
      <c r="M478" s="53">
        <v>44753</v>
      </c>
      <c r="N478" s="13" t="s">
        <v>283</v>
      </c>
      <c r="O478" s="13">
        <v>3</v>
      </c>
      <c r="P478" s="13">
        <v>100</v>
      </c>
      <c r="Q478" s="13" t="s">
        <v>16</v>
      </c>
      <c r="R478" s="13" t="s">
        <v>13</v>
      </c>
      <c r="S478" s="13" t="s">
        <v>583</v>
      </c>
      <c r="T478" s="13" t="s">
        <v>593</v>
      </c>
      <c r="U478" s="13" t="s">
        <v>615</v>
      </c>
      <c r="V478" s="13" t="s">
        <v>665</v>
      </c>
      <c r="W478" s="13" t="s">
        <v>686</v>
      </c>
      <c r="X478" s="13">
        <v>129229</v>
      </c>
      <c r="Y478" s="13" t="s">
        <v>320</v>
      </c>
      <c r="AB478" s="13">
        <v>4</v>
      </c>
      <c r="AF478" s="13">
        <f t="shared" si="32"/>
        <v>4</v>
      </c>
      <c r="AG478" s="54">
        <f t="shared" si="35"/>
        <v>33.333333333333336</v>
      </c>
      <c r="AH478" s="57">
        <f t="shared" si="33"/>
        <v>133.33333333333334</v>
      </c>
      <c r="AJ478" s="13" t="s">
        <v>704</v>
      </c>
      <c r="AK478" s="13">
        <v>6</v>
      </c>
      <c r="AM478" s="13" t="s">
        <v>710</v>
      </c>
      <c r="AN478" s="13" t="s">
        <v>320</v>
      </c>
    </row>
    <row r="479" spans="1:40" ht="15" customHeight="1" x14ac:dyDescent="0.25">
      <c r="A479" s="13" t="s">
        <v>925</v>
      </c>
      <c r="B479" s="13" t="s">
        <v>930</v>
      </c>
      <c r="C479" s="13">
        <v>2022</v>
      </c>
      <c r="D479" s="13">
        <v>250</v>
      </c>
      <c r="E479" s="13" t="s">
        <v>274</v>
      </c>
      <c r="F479" t="s">
        <v>919</v>
      </c>
      <c r="G479" t="s">
        <v>901</v>
      </c>
      <c r="H479" t="s">
        <v>920</v>
      </c>
      <c r="I479">
        <v>57.259121999999998</v>
      </c>
      <c r="J479">
        <v>-111.27670500000001</v>
      </c>
      <c r="K479" s="13" t="s">
        <v>570</v>
      </c>
      <c r="M479" s="53">
        <v>44753</v>
      </c>
      <c r="N479" s="13" t="s">
        <v>283</v>
      </c>
      <c r="O479" s="13">
        <v>3</v>
      </c>
      <c r="P479" s="13">
        <v>100</v>
      </c>
      <c r="Q479" s="13" t="s">
        <v>16</v>
      </c>
      <c r="R479" s="13" t="s">
        <v>13</v>
      </c>
      <c r="S479" s="13" t="s">
        <v>583</v>
      </c>
      <c r="T479" s="13" t="s">
        <v>593</v>
      </c>
      <c r="U479" s="13" t="s">
        <v>615</v>
      </c>
      <c r="V479" s="13" t="s">
        <v>665</v>
      </c>
      <c r="W479" s="13" t="s">
        <v>686</v>
      </c>
      <c r="X479" s="13">
        <v>129428</v>
      </c>
      <c r="Y479" s="13" t="s">
        <v>315</v>
      </c>
      <c r="AB479" s="13">
        <v>3</v>
      </c>
      <c r="AF479" s="13">
        <f t="shared" si="32"/>
        <v>3</v>
      </c>
      <c r="AG479" s="54">
        <f t="shared" si="35"/>
        <v>33.333333333333336</v>
      </c>
      <c r="AH479" s="57">
        <f t="shared" si="33"/>
        <v>100</v>
      </c>
      <c r="AI479" s="13">
        <v>1</v>
      </c>
      <c r="AJ479" s="13" t="s">
        <v>704</v>
      </c>
      <c r="AK479" s="13">
        <v>8</v>
      </c>
      <c r="AM479" s="13" t="s">
        <v>315</v>
      </c>
    </row>
    <row r="480" spans="1:40" ht="15" customHeight="1" x14ac:dyDescent="0.25">
      <c r="A480" s="13" t="s">
        <v>925</v>
      </c>
      <c r="B480" s="13" t="s">
        <v>930</v>
      </c>
      <c r="C480" s="13">
        <v>2022</v>
      </c>
      <c r="D480" s="13">
        <v>250</v>
      </c>
      <c r="E480" s="13" t="s">
        <v>274</v>
      </c>
      <c r="F480" t="s">
        <v>919</v>
      </c>
      <c r="G480" t="s">
        <v>901</v>
      </c>
      <c r="H480" t="s">
        <v>920</v>
      </c>
      <c r="I480">
        <v>57.259121999999998</v>
      </c>
      <c r="J480">
        <v>-111.27670500000001</v>
      </c>
      <c r="K480" s="13" t="s">
        <v>570</v>
      </c>
      <c r="M480" s="53">
        <v>44753</v>
      </c>
      <c r="N480" s="13" t="s">
        <v>283</v>
      </c>
      <c r="O480" s="13">
        <v>3</v>
      </c>
      <c r="P480" s="13">
        <v>100</v>
      </c>
      <c r="Q480" s="13" t="s">
        <v>16</v>
      </c>
      <c r="R480" s="13" t="s">
        <v>13</v>
      </c>
      <c r="S480" s="13" t="s">
        <v>583</v>
      </c>
      <c r="T480" s="13" t="s">
        <v>593</v>
      </c>
      <c r="U480" s="13" t="s">
        <v>615</v>
      </c>
      <c r="V480" s="13" t="s">
        <v>665</v>
      </c>
      <c r="W480" s="13" t="s">
        <v>686</v>
      </c>
      <c r="X480" s="13">
        <v>129470</v>
      </c>
      <c r="Y480" s="13" t="s">
        <v>364</v>
      </c>
      <c r="AB480" s="13">
        <v>4</v>
      </c>
      <c r="AF480" s="13">
        <f t="shared" si="32"/>
        <v>4</v>
      </c>
      <c r="AG480" s="54">
        <f t="shared" si="35"/>
        <v>33.333333333333336</v>
      </c>
      <c r="AH480" s="57">
        <f t="shared" si="33"/>
        <v>133.33333333333334</v>
      </c>
      <c r="AI480" s="13">
        <v>1</v>
      </c>
      <c r="AJ480" s="13" t="s">
        <v>704</v>
      </c>
      <c r="AK480" s="13">
        <v>10</v>
      </c>
      <c r="AM480" s="13" t="s">
        <v>364</v>
      </c>
    </row>
    <row r="481" spans="1:40" ht="15" customHeight="1" x14ac:dyDescent="0.25">
      <c r="A481" s="13" t="s">
        <v>925</v>
      </c>
      <c r="B481" s="13" t="s">
        <v>930</v>
      </c>
      <c r="C481" s="13">
        <v>2022</v>
      </c>
      <c r="D481" s="13">
        <v>250</v>
      </c>
      <c r="E481" s="13" t="s">
        <v>274</v>
      </c>
      <c r="F481" t="s">
        <v>919</v>
      </c>
      <c r="G481" t="s">
        <v>901</v>
      </c>
      <c r="H481" t="s">
        <v>920</v>
      </c>
      <c r="I481">
        <v>57.259121999999998</v>
      </c>
      <c r="J481">
        <v>-111.27670500000001</v>
      </c>
      <c r="K481" s="13" t="s">
        <v>570</v>
      </c>
      <c r="M481" s="53">
        <v>44753</v>
      </c>
      <c r="N481" s="13" t="s">
        <v>283</v>
      </c>
      <c r="O481" s="13">
        <v>3</v>
      </c>
      <c r="P481" s="13">
        <v>100</v>
      </c>
      <c r="Q481" s="13" t="s">
        <v>16</v>
      </c>
      <c r="R481" s="13" t="s">
        <v>13</v>
      </c>
      <c r="S481" s="13" t="s">
        <v>583</v>
      </c>
      <c r="T481" s="13" t="s">
        <v>593</v>
      </c>
      <c r="U481" s="13" t="s">
        <v>615</v>
      </c>
      <c r="V481" s="13" t="s">
        <v>665</v>
      </c>
      <c r="W481" s="13" t="s">
        <v>686</v>
      </c>
      <c r="X481" s="13">
        <v>129483</v>
      </c>
      <c r="Y481" s="13" t="s">
        <v>325</v>
      </c>
      <c r="AB481" s="13">
        <v>1</v>
      </c>
      <c r="AF481" s="13">
        <f t="shared" si="32"/>
        <v>1</v>
      </c>
      <c r="AG481" s="54">
        <f t="shared" si="35"/>
        <v>33.333333333333336</v>
      </c>
      <c r="AH481" s="57">
        <f t="shared" si="33"/>
        <v>33.333333333333336</v>
      </c>
      <c r="AI481" s="13">
        <v>1</v>
      </c>
      <c r="AJ481" s="13" t="s">
        <v>704</v>
      </c>
      <c r="AK481" s="13">
        <v>10</v>
      </c>
      <c r="AL481" s="13" t="s">
        <v>798</v>
      </c>
      <c r="AM481" s="13" t="s">
        <v>325</v>
      </c>
    </row>
    <row r="482" spans="1:40" ht="15" customHeight="1" x14ac:dyDescent="0.25">
      <c r="A482" s="13" t="s">
        <v>925</v>
      </c>
      <c r="B482" s="13" t="s">
        <v>930</v>
      </c>
      <c r="C482" s="13">
        <v>2022</v>
      </c>
      <c r="D482" s="13">
        <v>250</v>
      </c>
      <c r="E482" s="13" t="s">
        <v>274</v>
      </c>
      <c r="F482" t="s">
        <v>919</v>
      </c>
      <c r="G482" t="s">
        <v>901</v>
      </c>
      <c r="H482" t="s">
        <v>920</v>
      </c>
      <c r="I482">
        <v>57.259121999999998</v>
      </c>
      <c r="J482">
        <v>-111.27670500000001</v>
      </c>
      <c r="K482" s="13" t="s">
        <v>570</v>
      </c>
      <c r="M482" s="53">
        <v>44753</v>
      </c>
      <c r="N482" s="13" t="s">
        <v>283</v>
      </c>
      <c r="O482" s="13">
        <v>3</v>
      </c>
      <c r="P482" s="13">
        <v>100</v>
      </c>
      <c r="Q482" s="13" t="s">
        <v>16</v>
      </c>
      <c r="R482" s="13" t="s">
        <v>13</v>
      </c>
      <c r="S482" s="13" t="s">
        <v>583</v>
      </c>
      <c r="T482" s="13" t="s">
        <v>593</v>
      </c>
      <c r="U482" s="13" t="s">
        <v>615</v>
      </c>
      <c r="V482" s="13" t="s">
        <v>665</v>
      </c>
      <c r="W482" s="13" t="s">
        <v>686</v>
      </c>
      <c r="X482" s="13">
        <v>129535</v>
      </c>
      <c r="Y482" s="13" t="s">
        <v>313</v>
      </c>
      <c r="AB482" s="13">
        <v>1</v>
      </c>
      <c r="AF482" s="13">
        <f t="shared" si="32"/>
        <v>1</v>
      </c>
      <c r="AG482" s="54">
        <f t="shared" si="35"/>
        <v>33.333333333333336</v>
      </c>
      <c r="AH482" s="57">
        <f t="shared" si="33"/>
        <v>33.333333333333336</v>
      </c>
      <c r="AI482" s="13">
        <v>1</v>
      </c>
      <c r="AJ482" s="13" t="s">
        <v>704</v>
      </c>
      <c r="AK482" s="13">
        <v>6</v>
      </c>
      <c r="AM482" s="13" t="s">
        <v>313</v>
      </c>
    </row>
    <row r="483" spans="1:40" ht="15" customHeight="1" x14ac:dyDescent="0.25">
      <c r="A483" s="13" t="s">
        <v>925</v>
      </c>
      <c r="B483" s="13" t="s">
        <v>930</v>
      </c>
      <c r="C483" s="13">
        <v>2022</v>
      </c>
      <c r="D483" s="13">
        <v>250</v>
      </c>
      <c r="E483" s="13" t="s">
        <v>274</v>
      </c>
      <c r="F483" t="s">
        <v>919</v>
      </c>
      <c r="G483" t="s">
        <v>901</v>
      </c>
      <c r="H483" t="s">
        <v>920</v>
      </c>
      <c r="I483">
        <v>57.259121999999998</v>
      </c>
      <c r="J483">
        <v>-111.27670500000001</v>
      </c>
      <c r="K483" s="13" t="s">
        <v>570</v>
      </c>
      <c r="M483" s="53">
        <v>44753</v>
      </c>
      <c r="N483" s="13" t="s">
        <v>283</v>
      </c>
      <c r="O483" s="13">
        <v>3</v>
      </c>
      <c r="P483" s="13">
        <v>100</v>
      </c>
      <c r="Q483" s="13" t="s">
        <v>16</v>
      </c>
      <c r="R483" s="13" t="s">
        <v>13</v>
      </c>
      <c r="S483" s="13" t="s">
        <v>583</v>
      </c>
      <c r="T483" s="13" t="s">
        <v>593</v>
      </c>
      <c r="U483" s="13" t="s">
        <v>615</v>
      </c>
      <c r="V483" s="13" t="s">
        <v>665</v>
      </c>
      <c r="W483" s="13" t="s">
        <v>686</v>
      </c>
      <c r="X483" s="13">
        <v>129564</v>
      </c>
      <c r="Y483" s="13" t="s">
        <v>318</v>
      </c>
      <c r="AB483" s="13">
        <v>1</v>
      </c>
      <c r="AF483" s="13">
        <f t="shared" si="32"/>
        <v>1</v>
      </c>
      <c r="AG483" s="54">
        <f t="shared" si="35"/>
        <v>33.333333333333336</v>
      </c>
      <c r="AH483" s="57">
        <f t="shared" si="33"/>
        <v>33.333333333333336</v>
      </c>
      <c r="AI483" s="13">
        <v>1</v>
      </c>
      <c r="AJ483" s="13" t="s">
        <v>703</v>
      </c>
      <c r="AK483" s="13">
        <v>10</v>
      </c>
      <c r="AM483" s="13" t="s">
        <v>318</v>
      </c>
    </row>
    <row r="484" spans="1:40" ht="15" customHeight="1" x14ac:dyDescent="0.25">
      <c r="A484" s="13" t="s">
        <v>925</v>
      </c>
      <c r="B484" s="13" t="s">
        <v>930</v>
      </c>
      <c r="C484" s="13">
        <v>2022</v>
      </c>
      <c r="D484" s="13">
        <v>250</v>
      </c>
      <c r="E484" s="13" t="s">
        <v>274</v>
      </c>
      <c r="F484" t="s">
        <v>919</v>
      </c>
      <c r="G484" t="s">
        <v>901</v>
      </c>
      <c r="H484" t="s">
        <v>920</v>
      </c>
      <c r="I484">
        <v>57.259121999999998</v>
      </c>
      <c r="J484">
        <v>-111.27670500000001</v>
      </c>
      <c r="K484" s="13" t="s">
        <v>570</v>
      </c>
      <c r="M484" s="53">
        <v>44753</v>
      </c>
      <c r="N484" s="13" t="s">
        <v>283</v>
      </c>
      <c r="O484" s="13">
        <v>3</v>
      </c>
      <c r="P484" s="13">
        <v>100</v>
      </c>
      <c r="Q484" s="13" t="s">
        <v>16</v>
      </c>
      <c r="R484" s="13" t="s">
        <v>13</v>
      </c>
      <c r="S484" s="13" t="s">
        <v>583</v>
      </c>
      <c r="T484" s="13" t="s">
        <v>593</v>
      </c>
      <c r="U484" s="13" t="s">
        <v>615</v>
      </c>
      <c r="V484" s="13" t="s">
        <v>665</v>
      </c>
      <c r="W484" s="13" t="s">
        <v>687</v>
      </c>
      <c r="X484" s="13" t="s">
        <v>702</v>
      </c>
      <c r="Y484" s="13" t="s">
        <v>311</v>
      </c>
      <c r="AB484" s="13">
        <v>15</v>
      </c>
      <c r="AF484" s="13">
        <f t="shared" si="32"/>
        <v>15</v>
      </c>
      <c r="AG484" s="54">
        <f t="shared" si="35"/>
        <v>33.333333333333336</v>
      </c>
      <c r="AH484" s="57">
        <f t="shared" si="33"/>
        <v>500.00000000000006</v>
      </c>
      <c r="AI484" s="13">
        <v>1</v>
      </c>
      <c r="AJ484" s="13" t="s">
        <v>704</v>
      </c>
      <c r="AK484" s="13">
        <v>6</v>
      </c>
      <c r="AM484" s="13" t="s">
        <v>311</v>
      </c>
      <c r="AN484" s="13" t="s">
        <v>714</v>
      </c>
    </row>
    <row r="485" spans="1:40" ht="15" customHeight="1" x14ac:dyDescent="0.25">
      <c r="A485" s="13" t="s">
        <v>925</v>
      </c>
      <c r="B485" s="13" t="s">
        <v>930</v>
      </c>
      <c r="C485" s="13">
        <v>2022</v>
      </c>
      <c r="D485" s="13">
        <v>250</v>
      </c>
      <c r="E485" s="13" t="s">
        <v>274</v>
      </c>
      <c r="F485" t="s">
        <v>919</v>
      </c>
      <c r="G485" t="s">
        <v>901</v>
      </c>
      <c r="H485" t="s">
        <v>920</v>
      </c>
      <c r="I485">
        <v>57.259121999999998</v>
      </c>
      <c r="J485">
        <v>-111.27670500000001</v>
      </c>
      <c r="K485" s="13" t="s">
        <v>570</v>
      </c>
      <c r="M485" s="53">
        <v>44753</v>
      </c>
      <c r="N485" s="13" t="s">
        <v>283</v>
      </c>
      <c r="O485" s="13">
        <v>3</v>
      </c>
      <c r="P485" s="13">
        <v>100</v>
      </c>
      <c r="Q485" s="13" t="s">
        <v>16</v>
      </c>
      <c r="R485" s="13" t="s">
        <v>13</v>
      </c>
      <c r="S485" s="13" t="s">
        <v>583</v>
      </c>
      <c r="T485" s="13" t="s">
        <v>593</v>
      </c>
      <c r="U485" s="13" t="s">
        <v>615</v>
      </c>
      <c r="V485" s="13" t="s">
        <v>665</v>
      </c>
      <c r="W485" s="13" t="s">
        <v>687</v>
      </c>
      <c r="X485" s="13">
        <v>129935</v>
      </c>
      <c r="Y485" s="13" t="s">
        <v>310</v>
      </c>
      <c r="AB485" s="13">
        <v>25</v>
      </c>
      <c r="AF485" s="13">
        <f t="shared" si="32"/>
        <v>25</v>
      </c>
      <c r="AG485" s="54">
        <f t="shared" si="35"/>
        <v>33.333333333333336</v>
      </c>
      <c r="AH485" s="57">
        <f t="shared" si="33"/>
        <v>833.33333333333337</v>
      </c>
      <c r="AI485" s="13">
        <v>1</v>
      </c>
      <c r="AJ485" s="13" t="s">
        <v>704</v>
      </c>
      <c r="AK485" s="13">
        <v>6</v>
      </c>
      <c r="AM485" s="13" t="s">
        <v>310</v>
      </c>
    </row>
    <row r="486" spans="1:40" ht="15" customHeight="1" x14ac:dyDescent="0.25">
      <c r="A486" s="13" t="s">
        <v>925</v>
      </c>
      <c r="B486" s="13" t="s">
        <v>930</v>
      </c>
      <c r="C486" s="13">
        <v>2022</v>
      </c>
      <c r="D486" s="13">
        <v>250</v>
      </c>
      <c r="E486" s="13" t="s">
        <v>274</v>
      </c>
      <c r="F486" t="s">
        <v>919</v>
      </c>
      <c r="G486" t="s">
        <v>901</v>
      </c>
      <c r="H486" t="s">
        <v>920</v>
      </c>
      <c r="I486">
        <v>57.259121999999998</v>
      </c>
      <c r="J486">
        <v>-111.27670500000001</v>
      </c>
      <c r="K486" s="13" t="s">
        <v>570</v>
      </c>
      <c r="M486" s="53">
        <v>44753</v>
      </c>
      <c r="N486" s="13" t="s">
        <v>283</v>
      </c>
      <c r="O486" s="13">
        <v>3</v>
      </c>
      <c r="P486" s="13">
        <v>100</v>
      </c>
      <c r="Q486" s="13" t="s">
        <v>16</v>
      </c>
      <c r="R486" s="13" t="s">
        <v>13</v>
      </c>
      <c r="S486" s="13" t="s">
        <v>583</v>
      </c>
      <c r="T486" s="13" t="s">
        <v>593</v>
      </c>
      <c r="U486" s="13" t="s">
        <v>615</v>
      </c>
      <c r="V486" s="13" t="s">
        <v>661</v>
      </c>
      <c r="X486" s="13" t="s">
        <v>702</v>
      </c>
      <c r="Y486" s="13" t="s">
        <v>319</v>
      </c>
      <c r="AB486" s="13">
        <v>3</v>
      </c>
      <c r="AF486" s="13">
        <f t="shared" si="32"/>
        <v>3</v>
      </c>
      <c r="AG486" s="54">
        <f t="shared" si="35"/>
        <v>33.333333333333336</v>
      </c>
      <c r="AH486" s="57">
        <f t="shared" si="33"/>
        <v>100</v>
      </c>
      <c r="AI486" s="13">
        <v>1</v>
      </c>
      <c r="AJ486" s="13" t="s">
        <v>704</v>
      </c>
      <c r="AK486" s="13">
        <v>6</v>
      </c>
      <c r="AM486" s="13" t="s">
        <v>319</v>
      </c>
      <c r="AN486" s="13" t="s">
        <v>714</v>
      </c>
    </row>
    <row r="487" spans="1:40" ht="15" customHeight="1" x14ac:dyDescent="0.25">
      <c r="A487" s="13" t="s">
        <v>925</v>
      </c>
      <c r="B487" s="13" t="s">
        <v>930</v>
      </c>
      <c r="C487" s="13">
        <v>2022</v>
      </c>
      <c r="D487" s="13">
        <v>250</v>
      </c>
      <c r="E487" s="13" t="s">
        <v>274</v>
      </c>
      <c r="F487" t="s">
        <v>919</v>
      </c>
      <c r="G487" t="s">
        <v>901</v>
      </c>
      <c r="H487" t="s">
        <v>920</v>
      </c>
      <c r="I487">
        <v>57.259121999999998</v>
      </c>
      <c r="J487">
        <v>-111.27670500000001</v>
      </c>
      <c r="K487" s="13" t="s">
        <v>570</v>
      </c>
      <c r="M487" s="53">
        <v>44753</v>
      </c>
      <c r="N487" s="13" t="s">
        <v>283</v>
      </c>
      <c r="O487" s="13">
        <v>3</v>
      </c>
      <c r="P487" s="13">
        <v>100</v>
      </c>
      <c r="Q487" s="13" t="s">
        <v>16</v>
      </c>
      <c r="R487" s="13" t="s">
        <v>13</v>
      </c>
      <c r="S487" s="13" t="s">
        <v>583</v>
      </c>
      <c r="T487" s="13" t="s">
        <v>593</v>
      </c>
      <c r="U487" s="13" t="s">
        <v>615</v>
      </c>
      <c r="V487" s="13" t="s">
        <v>661</v>
      </c>
      <c r="X487" s="13">
        <v>129018</v>
      </c>
      <c r="Y487" s="13" t="s">
        <v>317</v>
      </c>
      <c r="AB487" s="13">
        <v>3</v>
      </c>
      <c r="AF487" s="13">
        <f t="shared" si="32"/>
        <v>3</v>
      </c>
      <c r="AG487" s="54">
        <f t="shared" si="35"/>
        <v>33.333333333333336</v>
      </c>
      <c r="AH487" s="57">
        <f t="shared" si="33"/>
        <v>100</v>
      </c>
      <c r="AI487" s="13">
        <v>1</v>
      </c>
      <c r="AJ487" s="13" t="s">
        <v>704</v>
      </c>
      <c r="AK487" s="13">
        <v>8</v>
      </c>
      <c r="AM487" s="13" t="s">
        <v>317</v>
      </c>
    </row>
    <row r="488" spans="1:40" ht="15" customHeight="1" x14ac:dyDescent="0.25">
      <c r="A488" s="13" t="s">
        <v>925</v>
      </c>
      <c r="B488" s="13" t="s">
        <v>930</v>
      </c>
      <c r="C488" s="13">
        <v>2022</v>
      </c>
      <c r="D488" s="13">
        <v>250</v>
      </c>
      <c r="E488" s="13" t="s">
        <v>274</v>
      </c>
      <c r="F488" t="s">
        <v>919</v>
      </c>
      <c r="G488" t="s">
        <v>901</v>
      </c>
      <c r="H488" t="s">
        <v>920</v>
      </c>
      <c r="I488">
        <v>57.259121999999998</v>
      </c>
      <c r="J488">
        <v>-111.27670500000001</v>
      </c>
      <c r="K488" s="13" t="s">
        <v>570</v>
      </c>
      <c r="M488" s="53">
        <v>44753</v>
      </c>
      <c r="N488" s="13" t="s">
        <v>283</v>
      </c>
      <c r="O488" s="13">
        <v>3</v>
      </c>
      <c r="P488" s="13">
        <v>100</v>
      </c>
      <c r="Q488" s="13" t="s">
        <v>16</v>
      </c>
      <c r="R488" s="13" t="s">
        <v>13</v>
      </c>
      <c r="S488" s="13" t="s">
        <v>583</v>
      </c>
      <c r="T488" s="13" t="s">
        <v>593</v>
      </c>
      <c r="U488" s="13" t="s">
        <v>615</v>
      </c>
      <c r="V488" s="13" t="s">
        <v>660</v>
      </c>
      <c r="W488" s="13" t="s">
        <v>684</v>
      </c>
      <c r="X488" s="13">
        <v>128079</v>
      </c>
      <c r="Y488" s="13" t="s">
        <v>309</v>
      </c>
      <c r="AB488" s="13">
        <v>13</v>
      </c>
      <c r="AF488" s="13">
        <f t="shared" si="32"/>
        <v>13</v>
      </c>
      <c r="AG488" s="54">
        <f t="shared" si="35"/>
        <v>33.333333333333336</v>
      </c>
      <c r="AH488" s="57">
        <f t="shared" si="33"/>
        <v>433.33333333333337</v>
      </c>
      <c r="AI488" s="13">
        <v>1</v>
      </c>
      <c r="AJ488" s="13" t="s">
        <v>703</v>
      </c>
      <c r="AK488" s="13">
        <v>8</v>
      </c>
      <c r="AM488" s="13" t="s">
        <v>309</v>
      </c>
    </row>
    <row r="489" spans="1:40" ht="15" customHeight="1" x14ac:dyDescent="0.25">
      <c r="A489" s="13" t="s">
        <v>925</v>
      </c>
      <c r="B489" s="13" t="s">
        <v>930</v>
      </c>
      <c r="C489" s="13">
        <v>2022</v>
      </c>
      <c r="D489" s="13">
        <v>250</v>
      </c>
      <c r="E489" s="13" t="s">
        <v>274</v>
      </c>
      <c r="F489" t="s">
        <v>919</v>
      </c>
      <c r="G489" t="s">
        <v>901</v>
      </c>
      <c r="H489" t="s">
        <v>920</v>
      </c>
      <c r="I489">
        <v>57.259121999999998</v>
      </c>
      <c r="J489">
        <v>-111.27670500000001</v>
      </c>
      <c r="K489" s="13" t="s">
        <v>570</v>
      </c>
      <c r="M489" s="53">
        <v>44753</v>
      </c>
      <c r="N489" s="13" t="s">
        <v>283</v>
      </c>
      <c r="O489" s="13">
        <v>3</v>
      </c>
      <c r="P489" s="13">
        <v>100</v>
      </c>
      <c r="Q489" s="13" t="s">
        <v>16</v>
      </c>
      <c r="R489" s="13" t="s">
        <v>13</v>
      </c>
      <c r="S489" s="13" t="s">
        <v>583</v>
      </c>
      <c r="T489" s="13" t="s">
        <v>593</v>
      </c>
      <c r="U489" s="13" t="s">
        <v>615</v>
      </c>
      <c r="V489" s="13" t="s">
        <v>660</v>
      </c>
      <c r="W489" s="13" t="s">
        <v>684</v>
      </c>
      <c r="X489" s="13">
        <v>128161</v>
      </c>
      <c r="Y489" s="13" t="s">
        <v>386</v>
      </c>
      <c r="AB489" s="13">
        <v>1</v>
      </c>
      <c r="AF489" s="13">
        <f t="shared" si="32"/>
        <v>1</v>
      </c>
      <c r="AG489" s="54">
        <f t="shared" si="35"/>
        <v>33.333333333333336</v>
      </c>
      <c r="AH489" s="57">
        <f t="shared" si="33"/>
        <v>33.333333333333336</v>
      </c>
      <c r="AI489" s="13">
        <v>1</v>
      </c>
      <c r="AJ489" s="13" t="s">
        <v>703</v>
      </c>
      <c r="AK489" s="13">
        <v>5</v>
      </c>
      <c r="AM489" s="13" t="s">
        <v>386</v>
      </c>
    </row>
    <row r="490" spans="1:40" ht="15" customHeight="1" x14ac:dyDescent="0.25">
      <c r="A490" s="13" t="s">
        <v>925</v>
      </c>
      <c r="B490" s="13" t="s">
        <v>930</v>
      </c>
      <c r="C490" s="13">
        <v>2022</v>
      </c>
      <c r="D490" s="13">
        <v>250</v>
      </c>
      <c r="E490" s="13" t="s">
        <v>274</v>
      </c>
      <c r="F490" t="s">
        <v>919</v>
      </c>
      <c r="G490" t="s">
        <v>901</v>
      </c>
      <c r="H490" t="s">
        <v>920</v>
      </c>
      <c r="I490">
        <v>57.259121999999998</v>
      </c>
      <c r="J490">
        <v>-111.27670500000001</v>
      </c>
      <c r="K490" s="13" t="s">
        <v>570</v>
      </c>
      <c r="M490" s="53">
        <v>44753</v>
      </c>
      <c r="N490" s="13" t="s">
        <v>283</v>
      </c>
      <c r="O490" s="13">
        <v>3</v>
      </c>
      <c r="P490" s="13">
        <v>100</v>
      </c>
      <c r="Q490" s="13" t="s">
        <v>16</v>
      </c>
      <c r="R490" s="13" t="s">
        <v>13</v>
      </c>
      <c r="S490" s="13" t="s">
        <v>583</v>
      </c>
      <c r="T490" s="13" t="s">
        <v>593</v>
      </c>
      <c r="U490" s="13" t="s">
        <v>615</v>
      </c>
      <c r="V490" s="13" t="s">
        <v>660</v>
      </c>
      <c r="W490" s="13" t="s">
        <v>684</v>
      </c>
      <c r="X490" s="13">
        <v>128078</v>
      </c>
      <c r="Y490" s="13" t="s">
        <v>324</v>
      </c>
      <c r="AB490" s="13">
        <v>1</v>
      </c>
      <c r="AF490" s="13">
        <f t="shared" si="32"/>
        <v>1</v>
      </c>
      <c r="AG490" s="54">
        <f t="shared" si="35"/>
        <v>33.333333333333336</v>
      </c>
      <c r="AH490" s="57">
        <f t="shared" si="33"/>
        <v>33.333333333333336</v>
      </c>
      <c r="AJ490" s="13" t="s">
        <v>703</v>
      </c>
      <c r="AK490" s="13">
        <v>7</v>
      </c>
      <c r="AM490" s="13" t="s">
        <v>312</v>
      </c>
      <c r="AN490" s="13" t="s">
        <v>324</v>
      </c>
    </row>
    <row r="491" spans="1:40" ht="15" customHeight="1" x14ac:dyDescent="0.25">
      <c r="A491" s="13" t="s">
        <v>925</v>
      </c>
      <c r="B491" s="13" t="s">
        <v>930</v>
      </c>
      <c r="C491" s="13">
        <v>2022</v>
      </c>
      <c r="D491" s="13">
        <v>250</v>
      </c>
      <c r="E491" s="13" t="s">
        <v>274</v>
      </c>
      <c r="F491" t="s">
        <v>919</v>
      </c>
      <c r="G491" t="s">
        <v>901</v>
      </c>
      <c r="H491" t="s">
        <v>920</v>
      </c>
      <c r="I491">
        <v>57.259121999999998</v>
      </c>
      <c r="J491">
        <v>-111.27670500000001</v>
      </c>
      <c r="K491" s="13" t="s">
        <v>570</v>
      </c>
      <c r="M491" s="53">
        <v>44753</v>
      </c>
      <c r="N491" s="13" t="s">
        <v>283</v>
      </c>
      <c r="O491" s="13">
        <v>3</v>
      </c>
      <c r="P491" s="13">
        <v>100</v>
      </c>
      <c r="Q491" s="13" t="s">
        <v>16</v>
      </c>
      <c r="R491" s="13" t="s">
        <v>13</v>
      </c>
      <c r="S491" s="13" t="s">
        <v>583</v>
      </c>
      <c r="T491" s="13" t="s">
        <v>593</v>
      </c>
      <c r="U491" s="13" t="s">
        <v>615</v>
      </c>
      <c r="V491" s="13" t="s">
        <v>660</v>
      </c>
      <c r="W491" s="13" t="s">
        <v>685</v>
      </c>
      <c r="X491" s="13">
        <v>128277</v>
      </c>
      <c r="Y491" s="13" t="s">
        <v>308</v>
      </c>
      <c r="AB491" s="13">
        <v>1</v>
      </c>
      <c r="AF491" s="13">
        <f t="shared" si="32"/>
        <v>1</v>
      </c>
      <c r="AG491" s="54">
        <f t="shared" si="35"/>
        <v>33.333333333333336</v>
      </c>
      <c r="AH491" s="57">
        <f t="shared" si="33"/>
        <v>33.333333333333336</v>
      </c>
      <c r="AI491" s="13">
        <v>1</v>
      </c>
      <c r="AJ491" s="13" t="s">
        <v>703</v>
      </c>
      <c r="AK491" s="13">
        <v>9</v>
      </c>
      <c r="AM491" s="13" t="s">
        <v>308</v>
      </c>
    </row>
    <row r="492" spans="1:40" ht="15" customHeight="1" x14ac:dyDescent="0.25">
      <c r="A492" s="13" t="s">
        <v>925</v>
      </c>
      <c r="B492" s="13" t="s">
        <v>930</v>
      </c>
      <c r="C492" s="13">
        <v>2022</v>
      </c>
      <c r="D492" s="13">
        <v>250</v>
      </c>
      <c r="E492" s="13" t="s">
        <v>274</v>
      </c>
      <c r="F492" t="s">
        <v>919</v>
      </c>
      <c r="G492" t="s">
        <v>901</v>
      </c>
      <c r="H492" t="s">
        <v>920</v>
      </c>
      <c r="I492">
        <v>57.259121999999998</v>
      </c>
      <c r="J492">
        <v>-111.27670500000001</v>
      </c>
      <c r="K492" s="13" t="s">
        <v>570</v>
      </c>
      <c r="M492" s="53">
        <v>44753</v>
      </c>
      <c r="N492" s="13" t="s">
        <v>283</v>
      </c>
      <c r="O492" s="13">
        <v>3</v>
      </c>
      <c r="P492" s="13">
        <v>100</v>
      </c>
      <c r="Q492" s="13" t="s">
        <v>16</v>
      </c>
      <c r="R492" s="13" t="s">
        <v>13</v>
      </c>
      <c r="S492" s="13" t="s">
        <v>583</v>
      </c>
      <c r="T492" s="13" t="s">
        <v>593</v>
      </c>
      <c r="U492" s="13" t="s">
        <v>615</v>
      </c>
      <c r="X492" s="13">
        <v>127917</v>
      </c>
      <c r="Y492" s="13" t="s">
        <v>322</v>
      </c>
      <c r="AB492" s="13">
        <v>11</v>
      </c>
      <c r="AD492" s="13">
        <v>2</v>
      </c>
      <c r="AF492" s="13">
        <f t="shared" si="32"/>
        <v>13</v>
      </c>
      <c r="AG492" s="54">
        <f t="shared" si="35"/>
        <v>33.333333333333336</v>
      </c>
      <c r="AH492" s="57">
        <f t="shared" si="33"/>
        <v>433.33333333333337</v>
      </c>
      <c r="AJ492" s="13" t="s">
        <v>704</v>
      </c>
      <c r="AK492" s="13">
        <v>8</v>
      </c>
      <c r="AL492" s="13" t="s">
        <v>795</v>
      </c>
      <c r="AM492" s="13" t="s">
        <v>322</v>
      </c>
    </row>
    <row r="493" spans="1:40" ht="15" customHeight="1" x14ac:dyDescent="0.25">
      <c r="A493" s="13" t="s">
        <v>925</v>
      </c>
      <c r="B493" s="13" t="s">
        <v>930</v>
      </c>
      <c r="C493" s="13">
        <v>2022</v>
      </c>
      <c r="D493" s="13">
        <v>250</v>
      </c>
      <c r="E493" s="13" t="s">
        <v>274</v>
      </c>
      <c r="F493" t="s">
        <v>919</v>
      </c>
      <c r="G493" t="s">
        <v>901</v>
      </c>
      <c r="H493" t="s">
        <v>920</v>
      </c>
      <c r="I493">
        <v>57.259121999999998</v>
      </c>
      <c r="J493">
        <v>-111.27670500000001</v>
      </c>
      <c r="K493" s="13" t="s">
        <v>570</v>
      </c>
      <c r="M493" s="53">
        <v>44753</v>
      </c>
      <c r="N493" s="13" t="s">
        <v>283</v>
      </c>
      <c r="O493" s="13">
        <v>3</v>
      </c>
      <c r="P493" s="13">
        <v>100</v>
      </c>
      <c r="Q493" s="13" t="s">
        <v>16</v>
      </c>
      <c r="R493" s="13" t="s">
        <v>13</v>
      </c>
      <c r="S493" s="13" t="s">
        <v>583</v>
      </c>
      <c r="T493" s="13" t="s">
        <v>593</v>
      </c>
      <c r="X493" s="13">
        <v>118831</v>
      </c>
      <c r="Y493" s="13" t="s">
        <v>341</v>
      </c>
      <c r="AD493" s="13">
        <v>1</v>
      </c>
      <c r="AF493" s="13">
        <f t="shared" si="32"/>
        <v>1</v>
      </c>
      <c r="AG493" s="54">
        <f t="shared" si="35"/>
        <v>33.333333333333336</v>
      </c>
      <c r="AH493" s="57">
        <f t="shared" si="33"/>
        <v>33.333333333333336</v>
      </c>
      <c r="AJ493" s="13" t="s">
        <v>708</v>
      </c>
      <c r="AK493" s="13">
        <v>1</v>
      </c>
      <c r="AL493" s="13" t="s">
        <v>776</v>
      </c>
      <c r="AM493" s="13" t="s">
        <v>341</v>
      </c>
    </row>
    <row r="494" spans="1:40" ht="15" customHeight="1" x14ac:dyDescent="0.25">
      <c r="A494" s="13" t="s">
        <v>925</v>
      </c>
      <c r="B494" s="13" t="s">
        <v>930</v>
      </c>
      <c r="C494" s="13">
        <v>2022</v>
      </c>
      <c r="D494" s="13">
        <v>250</v>
      </c>
      <c r="E494" s="13" t="s">
        <v>274</v>
      </c>
      <c r="F494" t="s">
        <v>919</v>
      </c>
      <c r="G494" t="s">
        <v>901</v>
      </c>
      <c r="H494" t="s">
        <v>920</v>
      </c>
      <c r="I494">
        <v>57.259121999999998</v>
      </c>
      <c r="J494">
        <v>-111.27670500000001</v>
      </c>
      <c r="K494" s="13" t="s">
        <v>570</v>
      </c>
      <c r="M494" s="53">
        <v>44753</v>
      </c>
      <c r="N494" s="13" t="s">
        <v>283</v>
      </c>
      <c r="O494" s="13">
        <v>3</v>
      </c>
      <c r="P494" s="13">
        <v>100</v>
      </c>
      <c r="Q494" s="13" t="s">
        <v>14</v>
      </c>
      <c r="R494" s="13" t="s">
        <v>13</v>
      </c>
      <c r="S494" s="13" t="s">
        <v>583</v>
      </c>
      <c r="T494" s="13" t="s">
        <v>597</v>
      </c>
      <c r="U494" s="13" t="s">
        <v>622</v>
      </c>
      <c r="X494" s="13">
        <v>100903</v>
      </c>
      <c r="Y494" s="13" t="s">
        <v>361</v>
      </c>
      <c r="AC494" s="13">
        <v>3</v>
      </c>
      <c r="AF494" s="13">
        <f t="shared" si="32"/>
        <v>3</v>
      </c>
      <c r="AG494" s="54">
        <f t="shared" si="35"/>
        <v>33.333333333333336</v>
      </c>
      <c r="AH494" s="57">
        <f t="shared" si="33"/>
        <v>100</v>
      </c>
      <c r="AI494" s="13">
        <v>1</v>
      </c>
      <c r="AJ494" s="13" t="s">
        <v>704</v>
      </c>
      <c r="AK494" s="13">
        <v>7</v>
      </c>
      <c r="AM494" s="13" t="s">
        <v>361</v>
      </c>
    </row>
    <row r="495" spans="1:40" ht="15" customHeight="1" x14ac:dyDescent="0.25">
      <c r="A495" s="13" t="s">
        <v>925</v>
      </c>
      <c r="B495" s="13" t="s">
        <v>930</v>
      </c>
      <c r="C495" s="13">
        <v>2022</v>
      </c>
      <c r="D495" s="13">
        <v>250</v>
      </c>
      <c r="E495" s="13" t="s">
        <v>274</v>
      </c>
      <c r="F495" t="s">
        <v>919</v>
      </c>
      <c r="G495" t="s">
        <v>901</v>
      </c>
      <c r="H495" t="s">
        <v>920</v>
      </c>
      <c r="I495">
        <v>57.259121999999998</v>
      </c>
      <c r="J495">
        <v>-111.27670500000001</v>
      </c>
      <c r="K495" s="13" t="s">
        <v>570</v>
      </c>
      <c r="M495" s="53">
        <v>44753</v>
      </c>
      <c r="N495" s="13" t="s">
        <v>283</v>
      </c>
      <c r="O495" s="13">
        <v>3</v>
      </c>
      <c r="P495" s="13">
        <v>100</v>
      </c>
      <c r="Q495" s="13" t="s">
        <v>14</v>
      </c>
      <c r="R495" s="13" t="s">
        <v>13</v>
      </c>
      <c r="S495" s="13" t="s">
        <v>583</v>
      </c>
      <c r="T495" s="13" t="s">
        <v>597</v>
      </c>
      <c r="U495" s="13" t="s">
        <v>638</v>
      </c>
      <c r="X495" s="13">
        <v>101467</v>
      </c>
      <c r="Y495" s="13" t="s">
        <v>344</v>
      </c>
      <c r="AC495" s="13">
        <v>1</v>
      </c>
      <c r="AF495" s="13">
        <f t="shared" si="32"/>
        <v>1</v>
      </c>
      <c r="AG495" s="54">
        <f t="shared" si="35"/>
        <v>33.333333333333336</v>
      </c>
      <c r="AH495" s="57">
        <f t="shared" si="33"/>
        <v>33.333333333333336</v>
      </c>
      <c r="AI495" s="13">
        <v>1</v>
      </c>
      <c r="AJ495" s="13" t="s">
        <v>704</v>
      </c>
      <c r="AK495" s="13">
        <v>7</v>
      </c>
      <c r="AL495" s="13" t="s">
        <v>788</v>
      </c>
      <c r="AM495" s="13" t="s">
        <v>344</v>
      </c>
    </row>
    <row r="496" spans="1:40" ht="15" customHeight="1" x14ac:dyDescent="0.25">
      <c r="A496" s="13" t="s">
        <v>925</v>
      </c>
      <c r="B496" s="13" t="s">
        <v>930</v>
      </c>
      <c r="C496" s="13">
        <v>2022</v>
      </c>
      <c r="D496" s="13">
        <v>250</v>
      </c>
      <c r="E496" s="13" t="s">
        <v>274</v>
      </c>
      <c r="F496" t="s">
        <v>919</v>
      </c>
      <c r="G496" t="s">
        <v>901</v>
      </c>
      <c r="H496" t="s">
        <v>920</v>
      </c>
      <c r="I496">
        <v>57.259121999999998</v>
      </c>
      <c r="J496">
        <v>-111.27670500000001</v>
      </c>
      <c r="K496" s="13" t="s">
        <v>570</v>
      </c>
      <c r="M496" s="53">
        <v>44753</v>
      </c>
      <c r="N496" s="13" t="s">
        <v>283</v>
      </c>
      <c r="O496" s="13">
        <v>3</v>
      </c>
      <c r="P496" s="13">
        <v>100</v>
      </c>
      <c r="Q496" s="13" t="s">
        <v>14</v>
      </c>
      <c r="R496" s="13" t="s">
        <v>13</v>
      </c>
      <c r="S496" s="13" t="s">
        <v>583</v>
      </c>
      <c r="T496" s="13" t="s">
        <v>597</v>
      </c>
      <c r="U496" s="13" t="s">
        <v>647</v>
      </c>
      <c r="X496" s="13">
        <v>100951</v>
      </c>
      <c r="Y496" s="13" t="s">
        <v>345</v>
      </c>
      <c r="AC496" s="13">
        <v>1</v>
      </c>
      <c r="AF496" s="13">
        <f t="shared" si="32"/>
        <v>1</v>
      </c>
      <c r="AG496" s="54">
        <f t="shared" si="35"/>
        <v>33.333333333333336</v>
      </c>
      <c r="AH496" s="57">
        <f t="shared" si="33"/>
        <v>33.333333333333336</v>
      </c>
      <c r="AI496" s="13">
        <v>1</v>
      </c>
      <c r="AJ496" s="13" t="s">
        <v>704</v>
      </c>
      <c r="AK496" s="13">
        <v>7</v>
      </c>
      <c r="AL496" s="13" t="s">
        <v>776</v>
      </c>
      <c r="AM496" s="13" t="s">
        <v>345</v>
      </c>
    </row>
    <row r="497" spans="1:40" ht="15" customHeight="1" x14ac:dyDescent="0.25">
      <c r="A497" s="13" t="s">
        <v>925</v>
      </c>
      <c r="B497" s="13" t="s">
        <v>930</v>
      </c>
      <c r="C497" s="13">
        <v>2022</v>
      </c>
      <c r="D497" s="13">
        <v>250</v>
      </c>
      <c r="E497" s="13" t="s">
        <v>274</v>
      </c>
      <c r="F497" t="s">
        <v>919</v>
      </c>
      <c r="G497" t="s">
        <v>901</v>
      </c>
      <c r="H497" t="s">
        <v>920</v>
      </c>
      <c r="I497">
        <v>57.259121999999998</v>
      </c>
      <c r="J497">
        <v>-111.27670500000001</v>
      </c>
      <c r="K497" s="13" t="s">
        <v>570</v>
      </c>
      <c r="M497" s="53">
        <v>44753</v>
      </c>
      <c r="N497" s="13" t="s">
        <v>283</v>
      </c>
      <c r="O497" s="13">
        <v>3</v>
      </c>
      <c r="P497" s="13">
        <v>100</v>
      </c>
      <c r="Q497" s="13" t="s">
        <v>14</v>
      </c>
      <c r="R497" s="13" t="s">
        <v>13</v>
      </c>
      <c r="S497" s="13" t="s">
        <v>583</v>
      </c>
      <c r="T497" s="13" t="s">
        <v>597</v>
      </c>
      <c r="X497" s="13">
        <v>100502</v>
      </c>
      <c r="Y497" s="13" t="s">
        <v>343</v>
      </c>
      <c r="AC497" s="13">
        <v>4</v>
      </c>
      <c r="AF497" s="13">
        <f t="shared" si="32"/>
        <v>4</v>
      </c>
      <c r="AG497" s="54">
        <f t="shared" si="35"/>
        <v>33.333333333333336</v>
      </c>
      <c r="AH497" s="57">
        <f t="shared" si="33"/>
        <v>133.33333333333334</v>
      </c>
      <c r="AJ497" s="13" t="s">
        <v>708</v>
      </c>
      <c r="AK497" s="13">
        <v>1</v>
      </c>
      <c r="AL497" s="13" t="s">
        <v>745</v>
      </c>
      <c r="AM497" s="13" t="s">
        <v>343</v>
      </c>
    </row>
    <row r="498" spans="1:40" ht="15" customHeight="1" x14ac:dyDescent="0.25">
      <c r="A498" s="13" t="s">
        <v>925</v>
      </c>
      <c r="B498" s="13" t="s">
        <v>930</v>
      </c>
      <c r="C498" s="13">
        <v>2022</v>
      </c>
      <c r="D498" s="13">
        <v>250</v>
      </c>
      <c r="E498" s="13" t="s">
        <v>274</v>
      </c>
      <c r="F498" t="s">
        <v>919</v>
      </c>
      <c r="G498" t="s">
        <v>901</v>
      </c>
      <c r="H498" t="s">
        <v>920</v>
      </c>
      <c r="I498">
        <v>57.259121999999998</v>
      </c>
      <c r="J498">
        <v>-111.27670500000001</v>
      </c>
      <c r="K498" s="13" t="s">
        <v>570</v>
      </c>
      <c r="M498" s="53">
        <v>44753</v>
      </c>
      <c r="N498" s="55" t="s">
        <v>287</v>
      </c>
      <c r="O498" s="13">
        <v>100</v>
      </c>
      <c r="P498" s="13">
        <v>100</v>
      </c>
      <c r="Q498" s="13" t="s">
        <v>22</v>
      </c>
      <c r="R498" s="13" t="s">
        <v>13</v>
      </c>
      <c r="S498" s="13" t="s">
        <v>583</v>
      </c>
      <c r="T498" s="13" t="s">
        <v>598</v>
      </c>
      <c r="U498" s="13" t="s">
        <v>651</v>
      </c>
      <c r="X498" s="13">
        <v>103683</v>
      </c>
      <c r="Y498" s="13" t="s">
        <v>436</v>
      </c>
      <c r="AC498" s="13">
        <v>1</v>
      </c>
      <c r="AF498" s="13">
        <f t="shared" si="32"/>
        <v>1</v>
      </c>
      <c r="AG498" s="54">
        <f t="shared" si="35"/>
        <v>1</v>
      </c>
      <c r="AH498" s="57">
        <f t="shared" si="33"/>
        <v>1</v>
      </c>
      <c r="AI498" s="13">
        <v>1</v>
      </c>
      <c r="AJ498" s="13" t="s">
        <v>703</v>
      </c>
      <c r="AK498" s="13">
        <v>8</v>
      </c>
      <c r="AM498" s="13" t="s">
        <v>702</v>
      </c>
      <c r="AN498" s="13" t="s">
        <v>737</v>
      </c>
    </row>
    <row r="499" spans="1:40" ht="15" customHeight="1" x14ac:dyDescent="0.25">
      <c r="A499" s="13" t="s">
        <v>925</v>
      </c>
      <c r="B499" s="13" t="s">
        <v>930</v>
      </c>
      <c r="C499" s="13">
        <v>2022</v>
      </c>
      <c r="D499" s="13">
        <v>250</v>
      </c>
      <c r="E499" s="13" t="s">
        <v>274</v>
      </c>
      <c r="F499" t="s">
        <v>919</v>
      </c>
      <c r="G499" t="s">
        <v>901</v>
      </c>
      <c r="H499" t="s">
        <v>920</v>
      </c>
      <c r="I499">
        <v>57.259121999999998</v>
      </c>
      <c r="J499">
        <v>-111.27670500000001</v>
      </c>
      <c r="K499" s="13" t="s">
        <v>570</v>
      </c>
      <c r="M499" s="53">
        <v>44753</v>
      </c>
      <c r="N499" s="13" t="s">
        <v>283</v>
      </c>
      <c r="O499" s="13">
        <v>3</v>
      </c>
      <c r="P499" s="13">
        <v>100</v>
      </c>
      <c r="Q499" s="13" t="s">
        <v>22</v>
      </c>
      <c r="R499" s="13" t="s">
        <v>13</v>
      </c>
      <c r="S499" s="13" t="s">
        <v>583</v>
      </c>
      <c r="T499" s="13" t="s">
        <v>598</v>
      </c>
      <c r="U499" s="13" t="s">
        <v>623</v>
      </c>
      <c r="V499" s="13" t="s">
        <v>668</v>
      </c>
      <c r="W499" s="13" t="s">
        <v>688</v>
      </c>
      <c r="X499" s="13">
        <v>1088832</v>
      </c>
      <c r="Y499" s="13" t="s">
        <v>372</v>
      </c>
      <c r="AC499" s="13">
        <v>1</v>
      </c>
      <c r="AF499" s="13">
        <f t="shared" si="32"/>
        <v>1</v>
      </c>
      <c r="AG499" s="54">
        <f t="shared" si="35"/>
        <v>33.333333333333336</v>
      </c>
      <c r="AH499" s="57">
        <f t="shared" si="33"/>
        <v>33.333333333333336</v>
      </c>
      <c r="AI499" s="13">
        <v>1</v>
      </c>
      <c r="AJ499" s="13" t="s">
        <v>708</v>
      </c>
      <c r="AK499" s="13">
        <v>8</v>
      </c>
      <c r="AM499" s="13" t="s">
        <v>711</v>
      </c>
      <c r="AN499" s="13" t="s">
        <v>372</v>
      </c>
    </row>
    <row r="500" spans="1:40" ht="15" customHeight="1" x14ac:dyDescent="0.25">
      <c r="A500" s="13" t="s">
        <v>925</v>
      </c>
      <c r="B500" s="13" t="s">
        <v>930</v>
      </c>
      <c r="C500" s="13">
        <v>2022</v>
      </c>
      <c r="D500" s="13">
        <v>250</v>
      </c>
      <c r="E500" s="13" t="s">
        <v>274</v>
      </c>
      <c r="F500" t="s">
        <v>919</v>
      </c>
      <c r="G500" t="s">
        <v>901</v>
      </c>
      <c r="H500" t="s">
        <v>920</v>
      </c>
      <c r="I500">
        <v>57.259121999999998</v>
      </c>
      <c r="J500">
        <v>-111.27670500000001</v>
      </c>
      <c r="K500" s="13" t="s">
        <v>570</v>
      </c>
      <c r="M500" s="53">
        <v>44753</v>
      </c>
      <c r="N500" s="13" t="s">
        <v>283</v>
      </c>
      <c r="O500" s="13">
        <v>3</v>
      </c>
      <c r="P500" s="13">
        <v>100</v>
      </c>
      <c r="Q500" s="13" t="s">
        <v>22</v>
      </c>
      <c r="R500" s="13" t="s">
        <v>13</v>
      </c>
      <c r="S500" s="13" t="s">
        <v>583</v>
      </c>
      <c r="T500" s="13" t="s">
        <v>598</v>
      </c>
      <c r="U500" s="13" t="s">
        <v>656</v>
      </c>
      <c r="V500" s="13" t="s">
        <v>682</v>
      </c>
      <c r="X500" s="13">
        <v>103954</v>
      </c>
      <c r="Y500" s="13" t="s">
        <v>380</v>
      </c>
      <c r="AC500" s="13">
        <v>1</v>
      </c>
      <c r="AF500" s="13">
        <f t="shared" si="32"/>
        <v>1</v>
      </c>
      <c r="AG500" s="54">
        <f t="shared" si="35"/>
        <v>33.333333333333336</v>
      </c>
      <c r="AH500" s="57">
        <f t="shared" si="33"/>
        <v>33.333333333333336</v>
      </c>
      <c r="AI500" s="13">
        <v>1</v>
      </c>
      <c r="AJ500" s="13" t="s">
        <v>703</v>
      </c>
      <c r="AK500" s="13">
        <v>1</v>
      </c>
      <c r="AM500" s="13" t="s">
        <v>380</v>
      </c>
    </row>
    <row r="501" spans="1:40" ht="15" customHeight="1" x14ac:dyDescent="0.25">
      <c r="A501" s="13" t="s">
        <v>925</v>
      </c>
      <c r="B501" s="13" t="s">
        <v>930</v>
      </c>
      <c r="C501" s="13">
        <v>2022</v>
      </c>
      <c r="D501" s="13">
        <v>250</v>
      </c>
      <c r="E501" s="13" t="s">
        <v>274</v>
      </c>
      <c r="F501" t="s">
        <v>919</v>
      </c>
      <c r="G501" t="s">
        <v>901</v>
      </c>
      <c r="H501" t="s">
        <v>920</v>
      </c>
      <c r="I501">
        <v>57.259121999999998</v>
      </c>
      <c r="J501">
        <v>-111.27670500000001</v>
      </c>
      <c r="K501" s="13" t="s">
        <v>570</v>
      </c>
      <c r="M501" s="53">
        <v>44753</v>
      </c>
      <c r="N501" s="55" t="s">
        <v>287</v>
      </c>
      <c r="O501" s="13">
        <v>100</v>
      </c>
      <c r="P501" s="13">
        <v>100</v>
      </c>
      <c r="Q501" s="13" t="s">
        <v>22</v>
      </c>
      <c r="R501" s="13" t="s">
        <v>13</v>
      </c>
      <c r="S501" s="13" t="s">
        <v>583</v>
      </c>
      <c r="T501" s="13" t="s">
        <v>598</v>
      </c>
      <c r="U501" s="13" t="s">
        <v>643</v>
      </c>
      <c r="V501" s="13" t="s">
        <v>677</v>
      </c>
      <c r="W501" s="13" t="s">
        <v>694</v>
      </c>
      <c r="X501" s="13">
        <v>103558</v>
      </c>
      <c r="Y501" s="13" t="s">
        <v>346</v>
      </c>
      <c r="Z501" s="13">
        <v>1</v>
      </c>
      <c r="AF501" s="13">
        <f t="shared" si="32"/>
        <v>1</v>
      </c>
      <c r="AG501" s="54">
        <f t="shared" si="35"/>
        <v>1</v>
      </c>
      <c r="AH501" s="57">
        <f t="shared" si="33"/>
        <v>1</v>
      </c>
      <c r="AI501" s="13">
        <v>1</v>
      </c>
      <c r="AJ501" s="13" t="s">
        <v>703</v>
      </c>
      <c r="AK501" s="13">
        <v>1</v>
      </c>
      <c r="AL501" s="13" t="s">
        <v>346</v>
      </c>
      <c r="AM501" s="13" t="s">
        <v>702</v>
      </c>
      <c r="AN501" s="13" t="s">
        <v>737</v>
      </c>
    </row>
    <row r="502" spans="1:40" ht="15" customHeight="1" x14ac:dyDescent="0.25">
      <c r="A502" s="13" t="s">
        <v>925</v>
      </c>
      <c r="B502" s="13" t="s">
        <v>930</v>
      </c>
      <c r="C502" s="13">
        <v>2022</v>
      </c>
      <c r="D502" s="13">
        <v>250</v>
      </c>
      <c r="E502" s="13" t="s">
        <v>274</v>
      </c>
      <c r="F502" t="s">
        <v>919</v>
      </c>
      <c r="G502" t="s">
        <v>901</v>
      </c>
      <c r="H502" t="s">
        <v>920</v>
      </c>
      <c r="I502">
        <v>57.259121999999998</v>
      </c>
      <c r="J502">
        <v>-111.27670500000001</v>
      </c>
      <c r="K502" s="13" t="s">
        <v>570</v>
      </c>
      <c r="M502" s="53">
        <v>44753</v>
      </c>
      <c r="N502" s="13" t="s">
        <v>283</v>
      </c>
      <c r="O502" s="13">
        <v>3</v>
      </c>
      <c r="P502" s="13">
        <v>100</v>
      </c>
      <c r="Q502" s="13" t="s">
        <v>22</v>
      </c>
      <c r="R502" s="13" t="s">
        <v>13</v>
      </c>
      <c r="S502" s="13" t="s">
        <v>583</v>
      </c>
      <c r="T502" s="13" t="s">
        <v>598</v>
      </c>
      <c r="X502" s="13">
        <v>103359</v>
      </c>
      <c r="Y502" s="13" t="s">
        <v>395</v>
      </c>
      <c r="AC502" s="13">
        <v>1</v>
      </c>
      <c r="AF502" s="13">
        <f t="shared" si="32"/>
        <v>1</v>
      </c>
      <c r="AG502" s="54">
        <f t="shared" si="35"/>
        <v>33.333333333333336</v>
      </c>
      <c r="AH502" s="57">
        <f t="shared" si="33"/>
        <v>33.333333333333336</v>
      </c>
      <c r="AJ502" s="13" t="s">
        <v>708</v>
      </c>
      <c r="AK502" s="13">
        <v>8</v>
      </c>
      <c r="AL502" s="13" t="s">
        <v>776</v>
      </c>
      <c r="AM502" s="13" t="s">
        <v>395</v>
      </c>
    </row>
    <row r="503" spans="1:40" ht="15" customHeight="1" x14ac:dyDescent="0.25">
      <c r="A503" s="13" t="s">
        <v>925</v>
      </c>
      <c r="B503" s="13" t="s">
        <v>930</v>
      </c>
      <c r="C503" s="13">
        <v>2022</v>
      </c>
      <c r="D503" s="13">
        <v>250</v>
      </c>
      <c r="E503" s="13" t="s">
        <v>274</v>
      </c>
      <c r="F503" t="s">
        <v>919</v>
      </c>
      <c r="G503" t="s">
        <v>901</v>
      </c>
      <c r="H503" t="s">
        <v>920</v>
      </c>
      <c r="I503">
        <v>57.259121999999998</v>
      </c>
      <c r="J503">
        <v>-111.27670500000001</v>
      </c>
      <c r="K503" s="13" t="s">
        <v>570</v>
      </c>
      <c r="M503" s="53">
        <v>44753</v>
      </c>
      <c r="N503" s="13" t="s">
        <v>283</v>
      </c>
      <c r="O503" s="13">
        <v>3</v>
      </c>
      <c r="P503" s="13">
        <v>100</v>
      </c>
      <c r="Q503" s="13" t="s">
        <v>97</v>
      </c>
      <c r="R503" s="13" t="s">
        <v>13</v>
      </c>
      <c r="S503" s="13" t="s">
        <v>583</v>
      </c>
      <c r="T503" s="13" t="s">
        <v>599</v>
      </c>
      <c r="U503" s="13" t="s">
        <v>646</v>
      </c>
      <c r="X503" s="13">
        <v>101647</v>
      </c>
      <c r="Y503" s="13" t="s">
        <v>441</v>
      </c>
      <c r="AC503" s="13">
        <v>1</v>
      </c>
      <c r="AF503" s="13">
        <f t="shared" si="32"/>
        <v>1</v>
      </c>
      <c r="AG503" s="54">
        <f t="shared" si="35"/>
        <v>33.333333333333336</v>
      </c>
      <c r="AH503" s="57">
        <f t="shared" si="33"/>
        <v>33.333333333333336</v>
      </c>
      <c r="AI503" s="13">
        <v>1</v>
      </c>
      <c r="AJ503" s="13" t="s">
        <v>703</v>
      </c>
      <c r="AK503" s="13">
        <v>2</v>
      </c>
      <c r="AM503" s="13" t="s">
        <v>441</v>
      </c>
    </row>
    <row r="504" spans="1:40" ht="15" customHeight="1" x14ac:dyDescent="0.25">
      <c r="A504" s="13" t="s">
        <v>925</v>
      </c>
      <c r="B504" s="13" t="s">
        <v>930</v>
      </c>
      <c r="C504" s="13">
        <v>2022</v>
      </c>
      <c r="D504" s="13">
        <v>250</v>
      </c>
      <c r="E504" s="13" t="s">
        <v>274</v>
      </c>
      <c r="F504" t="s">
        <v>919</v>
      </c>
      <c r="G504" t="s">
        <v>901</v>
      </c>
      <c r="H504" t="s">
        <v>920</v>
      </c>
      <c r="I504">
        <v>57.259121999999998</v>
      </c>
      <c r="J504">
        <v>-111.27670500000001</v>
      </c>
      <c r="K504" s="13" t="s">
        <v>570</v>
      </c>
      <c r="M504" s="53">
        <v>44753</v>
      </c>
      <c r="N504" s="13" t="s">
        <v>283</v>
      </c>
      <c r="O504" s="13">
        <v>3</v>
      </c>
      <c r="P504" s="13">
        <v>100</v>
      </c>
      <c r="Q504" s="13" t="s">
        <v>97</v>
      </c>
      <c r="R504" s="13" t="s">
        <v>13</v>
      </c>
      <c r="S504" s="13" t="s">
        <v>583</v>
      </c>
      <c r="T504" s="13" t="s">
        <v>599</v>
      </c>
      <c r="U504" s="13" t="s">
        <v>630</v>
      </c>
      <c r="X504" s="13">
        <v>102077</v>
      </c>
      <c r="Y504" s="13" t="s">
        <v>352</v>
      </c>
      <c r="AC504" s="13">
        <v>3</v>
      </c>
      <c r="AF504" s="13">
        <f t="shared" si="32"/>
        <v>3</v>
      </c>
      <c r="AG504" s="54">
        <f t="shared" si="35"/>
        <v>33.333333333333336</v>
      </c>
      <c r="AH504" s="57">
        <f t="shared" si="33"/>
        <v>100</v>
      </c>
      <c r="AI504" s="13">
        <v>1</v>
      </c>
      <c r="AJ504" s="13" t="s">
        <v>703</v>
      </c>
      <c r="AK504" s="13">
        <v>8</v>
      </c>
      <c r="AL504" s="13" t="s">
        <v>776</v>
      </c>
      <c r="AM504" s="13" t="s">
        <v>352</v>
      </c>
    </row>
    <row r="505" spans="1:40" ht="15" customHeight="1" x14ac:dyDescent="0.25">
      <c r="A505" s="13" t="s">
        <v>925</v>
      </c>
      <c r="B505" s="13" t="s">
        <v>930</v>
      </c>
      <c r="C505" s="13">
        <v>2022</v>
      </c>
      <c r="D505" s="13">
        <v>250</v>
      </c>
      <c r="E505" s="13" t="s">
        <v>274</v>
      </c>
      <c r="F505" t="s">
        <v>919</v>
      </c>
      <c r="G505" t="s">
        <v>901</v>
      </c>
      <c r="H505" t="s">
        <v>920</v>
      </c>
      <c r="I505">
        <v>57.259121999999998</v>
      </c>
      <c r="J505">
        <v>-111.27670500000001</v>
      </c>
      <c r="K505" s="13" t="s">
        <v>570</v>
      </c>
      <c r="M505" s="53">
        <v>44753</v>
      </c>
      <c r="N505" s="55" t="s">
        <v>287</v>
      </c>
      <c r="O505" s="13">
        <v>100</v>
      </c>
      <c r="P505" s="13">
        <v>100</v>
      </c>
      <c r="Q505" s="13" t="s">
        <v>97</v>
      </c>
      <c r="R505" s="13" t="s">
        <v>13</v>
      </c>
      <c r="S505" s="13" t="s">
        <v>583</v>
      </c>
      <c r="T505" s="13" t="s">
        <v>599</v>
      </c>
      <c r="U505" s="13" t="s">
        <v>629</v>
      </c>
      <c r="X505" s="13">
        <v>102062</v>
      </c>
      <c r="Y505" s="13" t="s">
        <v>431</v>
      </c>
      <c r="AC505" s="13">
        <v>1</v>
      </c>
      <c r="AF505" s="13">
        <f t="shared" si="32"/>
        <v>1</v>
      </c>
      <c r="AG505" s="54">
        <f t="shared" si="35"/>
        <v>1</v>
      </c>
      <c r="AH505" s="57">
        <f t="shared" si="33"/>
        <v>1</v>
      </c>
      <c r="AI505" s="13">
        <v>1</v>
      </c>
      <c r="AJ505" s="13" t="s">
        <v>703</v>
      </c>
      <c r="AK505" s="13">
        <v>6</v>
      </c>
      <c r="AM505" s="13" t="s">
        <v>702</v>
      </c>
      <c r="AN505" s="13" t="s">
        <v>737</v>
      </c>
    </row>
    <row r="506" spans="1:40" ht="15" customHeight="1" x14ac:dyDescent="0.25">
      <c r="A506" s="13" t="s">
        <v>925</v>
      </c>
      <c r="B506" s="13" t="s">
        <v>930</v>
      </c>
      <c r="C506" s="13">
        <v>2022</v>
      </c>
      <c r="D506" s="13">
        <v>250</v>
      </c>
      <c r="E506" s="13" t="s">
        <v>274</v>
      </c>
      <c r="F506" t="s">
        <v>919</v>
      </c>
      <c r="G506" t="s">
        <v>901</v>
      </c>
      <c r="H506" t="s">
        <v>920</v>
      </c>
      <c r="I506">
        <v>57.259121999999998</v>
      </c>
      <c r="J506">
        <v>-111.27670500000001</v>
      </c>
      <c r="K506" s="13" t="s">
        <v>570</v>
      </c>
      <c r="M506" s="53">
        <v>44753</v>
      </c>
      <c r="N506" s="55" t="s">
        <v>287</v>
      </c>
      <c r="O506" s="13">
        <v>100</v>
      </c>
      <c r="P506" s="13">
        <v>100</v>
      </c>
      <c r="Q506" s="13" t="s">
        <v>97</v>
      </c>
      <c r="R506" s="13" t="s">
        <v>13</v>
      </c>
      <c r="S506" s="13" t="s">
        <v>583</v>
      </c>
      <c r="T506" s="13" t="s">
        <v>599</v>
      </c>
      <c r="U506" s="13" t="s">
        <v>629</v>
      </c>
      <c r="X506" s="13">
        <v>102066</v>
      </c>
      <c r="Y506" s="13" t="s">
        <v>430</v>
      </c>
      <c r="AC506" s="13">
        <v>11</v>
      </c>
      <c r="AF506" s="13">
        <f t="shared" si="32"/>
        <v>11</v>
      </c>
      <c r="AG506" s="54">
        <f t="shared" si="35"/>
        <v>1</v>
      </c>
      <c r="AH506" s="57">
        <f t="shared" si="33"/>
        <v>11</v>
      </c>
      <c r="AI506" s="13">
        <v>1</v>
      </c>
      <c r="AJ506" s="13" t="s">
        <v>703</v>
      </c>
      <c r="AK506" s="13">
        <v>6</v>
      </c>
      <c r="AM506" s="13" t="s">
        <v>702</v>
      </c>
      <c r="AN506" s="13" t="s">
        <v>737</v>
      </c>
    </row>
    <row r="507" spans="1:40" ht="15" customHeight="1" x14ac:dyDescent="0.25">
      <c r="A507" s="13" t="s">
        <v>925</v>
      </c>
      <c r="B507" s="13" t="s">
        <v>930</v>
      </c>
      <c r="C507" s="13">
        <v>2022</v>
      </c>
      <c r="D507" s="13">
        <v>250</v>
      </c>
      <c r="E507" s="13" t="s">
        <v>274</v>
      </c>
      <c r="F507" t="s">
        <v>919</v>
      </c>
      <c r="G507" t="s">
        <v>901</v>
      </c>
      <c r="H507" t="s">
        <v>920</v>
      </c>
      <c r="I507">
        <v>57.259121999999998</v>
      </c>
      <c r="J507">
        <v>-111.27670500000001</v>
      </c>
      <c r="K507" s="13" t="s">
        <v>570</v>
      </c>
      <c r="M507" s="53">
        <v>44753</v>
      </c>
      <c r="N507" s="55" t="s">
        <v>287</v>
      </c>
      <c r="O507" s="13">
        <v>100</v>
      </c>
      <c r="P507" s="13">
        <v>100</v>
      </c>
      <c r="Q507" s="13" t="s">
        <v>97</v>
      </c>
      <c r="R507" s="13" t="s">
        <v>13</v>
      </c>
      <c r="S507" s="13" t="s">
        <v>583</v>
      </c>
      <c r="T507" s="13" t="s">
        <v>599</v>
      </c>
      <c r="U507" s="13" t="s">
        <v>626</v>
      </c>
      <c r="X507" s="13">
        <v>101888</v>
      </c>
      <c r="Y507" s="13" t="s">
        <v>379</v>
      </c>
      <c r="AC507" s="13">
        <v>5</v>
      </c>
      <c r="AF507" s="13">
        <f t="shared" si="32"/>
        <v>5</v>
      </c>
      <c r="AG507" s="54">
        <f t="shared" si="35"/>
        <v>1</v>
      </c>
      <c r="AH507" s="57">
        <f t="shared" si="33"/>
        <v>5</v>
      </c>
      <c r="AI507" s="13">
        <v>1</v>
      </c>
      <c r="AJ507" s="13" t="s">
        <v>703</v>
      </c>
      <c r="AK507" s="13">
        <v>2</v>
      </c>
      <c r="AM507" s="13" t="s">
        <v>702</v>
      </c>
      <c r="AN507" s="13" t="s">
        <v>737</v>
      </c>
    </row>
    <row r="508" spans="1:40" ht="15" customHeight="1" x14ac:dyDescent="0.25">
      <c r="A508" s="13" t="s">
        <v>925</v>
      </c>
      <c r="B508" s="13" t="s">
        <v>930</v>
      </c>
      <c r="C508" s="13">
        <v>2022</v>
      </c>
      <c r="D508" s="13">
        <v>250</v>
      </c>
      <c r="E508" s="13" t="s">
        <v>274</v>
      </c>
      <c r="F508" t="s">
        <v>919</v>
      </c>
      <c r="G508" t="s">
        <v>901</v>
      </c>
      <c r="H508" t="s">
        <v>920</v>
      </c>
      <c r="I508">
        <v>57.259121999999998</v>
      </c>
      <c r="J508">
        <v>-111.27670500000001</v>
      </c>
      <c r="K508" s="13" t="s">
        <v>570</v>
      </c>
      <c r="M508" s="53">
        <v>44753</v>
      </c>
      <c r="N508" s="13" t="s">
        <v>283</v>
      </c>
      <c r="O508" s="13">
        <v>3</v>
      </c>
      <c r="P508" s="13">
        <v>100</v>
      </c>
      <c r="Q508" s="13" t="s">
        <v>97</v>
      </c>
      <c r="R508" s="13" t="s">
        <v>13</v>
      </c>
      <c r="S508" s="13" t="s">
        <v>583</v>
      </c>
      <c r="T508" s="13" t="s">
        <v>599</v>
      </c>
      <c r="X508" s="13">
        <v>101594</v>
      </c>
      <c r="Y508" s="13" t="s">
        <v>396</v>
      </c>
      <c r="AC508" s="13">
        <v>2</v>
      </c>
      <c r="AF508" s="13">
        <f t="shared" si="32"/>
        <v>2</v>
      </c>
      <c r="AG508" s="54">
        <f t="shared" ref="AG508:AG535" si="36">P508/O508</f>
        <v>33.333333333333336</v>
      </c>
      <c r="AH508" s="57">
        <f t="shared" si="33"/>
        <v>66.666666666666671</v>
      </c>
      <c r="AJ508" s="13" t="s">
        <v>703</v>
      </c>
      <c r="AK508" s="13">
        <v>1</v>
      </c>
      <c r="AL508" s="13" t="s">
        <v>789</v>
      </c>
      <c r="AM508" s="13" t="s">
        <v>396</v>
      </c>
    </row>
    <row r="509" spans="1:40" ht="15" customHeight="1" x14ac:dyDescent="0.25">
      <c r="A509" s="13" t="s">
        <v>925</v>
      </c>
      <c r="B509" s="13" t="s">
        <v>930</v>
      </c>
      <c r="C509" s="13">
        <v>2022</v>
      </c>
      <c r="D509" s="13">
        <v>250</v>
      </c>
      <c r="E509" s="13" t="s">
        <v>274</v>
      </c>
      <c r="F509" t="s">
        <v>919</v>
      </c>
      <c r="G509" t="s">
        <v>901</v>
      </c>
      <c r="H509" t="s">
        <v>920</v>
      </c>
      <c r="I509">
        <v>57.259121999999998</v>
      </c>
      <c r="J509">
        <v>-111.27670500000001</v>
      </c>
      <c r="K509" s="13" t="s">
        <v>570</v>
      </c>
      <c r="M509" s="53">
        <v>44753</v>
      </c>
      <c r="N509" s="13" t="s">
        <v>283</v>
      </c>
      <c r="O509" s="13">
        <v>3</v>
      </c>
      <c r="P509" s="13">
        <v>100</v>
      </c>
      <c r="Q509" s="13" t="s">
        <v>97</v>
      </c>
      <c r="R509" s="13" t="s">
        <v>13</v>
      </c>
      <c r="S509" s="13" t="s">
        <v>583</v>
      </c>
      <c r="T509" s="13" t="s">
        <v>599</v>
      </c>
      <c r="X509" s="13">
        <v>102042</v>
      </c>
      <c r="Y509" s="13" t="s">
        <v>348</v>
      </c>
      <c r="AC509" s="13">
        <v>7</v>
      </c>
      <c r="AF509" s="13">
        <f t="shared" si="32"/>
        <v>7</v>
      </c>
      <c r="AG509" s="54">
        <f t="shared" si="36"/>
        <v>33.333333333333336</v>
      </c>
      <c r="AH509" s="57">
        <f t="shared" si="33"/>
        <v>233.33333333333334</v>
      </c>
      <c r="AJ509" s="13" t="s">
        <v>703</v>
      </c>
      <c r="AK509" s="13">
        <v>8</v>
      </c>
      <c r="AL509" s="13" t="s">
        <v>788</v>
      </c>
      <c r="AM509" s="13" t="s">
        <v>348</v>
      </c>
    </row>
    <row r="510" spans="1:40" ht="15" customHeight="1" x14ac:dyDescent="0.25">
      <c r="A510" s="13" t="s">
        <v>925</v>
      </c>
      <c r="B510" s="13" t="s">
        <v>930</v>
      </c>
      <c r="C510" s="13">
        <v>2022</v>
      </c>
      <c r="D510" s="13">
        <v>250</v>
      </c>
      <c r="E510" s="13" t="s">
        <v>274</v>
      </c>
      <c r="F510" t="s">
        <v>919</v>
      </c>
      <c r="G510" t="s">
        <v>901</v>
      </c>
      <c r="H510" t="s">
        <v>920</v>
      </c>
      <c r="I510">
        <v>57.259121999999998</v>
      </c>
      <c r="J510">
        <v>-111.27670500000001</v>
      </c>
      <c r="K510" s="13" t="s">
        <v>570</v>
      </c>
      <c r="M510" s="53">
        <v>44753</v>
      </c>
      <c r="N510" s="13" t="s">
        <v>283</v>
      </c>
      <c r="O510" s="13">
        <v>3</v>
      </c>
      <c r="P510" s="13">
        <v>100</v>
      </c>
      <c r="Q510" s="13" t="s">
        <v>23</v>
      </c>
      <c r="R510" s="13" t="s">
        <v>13</v>
      </c>
      <c r="S510" s="13" t="s">
        <v>583</v>
      </c>
      <c r="T510" s="13" t="s">
        <v>600</v>
      </c>
      <c r="U510" s="13" t="s">
        <v>639</v>
      </c>
      <c r="V510" s="13" t="s">
        <v>673</v>
      </c>
      <c r="W510" s="13" t="s">
        <v>690</v>
      </c>
      <c r="X510" s="13">
        <v>115779</v>
      </c>
      <c r="Y510" s="13" t="s">
        <v>355</v>
      </c>
      <c r="AB510" s="13">
        <v>4</v>
      </c>
      <c r="AF510" s="13">
        <f t="shared" si="32"/>
        <v>4</v>
      </c>
      <c r="AG510" s="54">
        <f t="shared" si="36"/>
        <v>33.333333333333336</v>
      </c>
      <c r="AH510" s="57">
        <f t="shared" si="33"/>
        <v>133.33333333333334</v>
      </c>
      <c r="AI510" s="13">
        <v>1</v>
      </c>
      <c r="AJ510" s="13" t="s">
        <v>704</v>
      </c>
      <c r="AK510" s="13">
        <v>3</v>
      </c>
      <c r="AM510" s="13" t="s">
        <v>355</v>
      </c>
    </row>
    <row r="511" spans="1:40" ht="15" customHeight="1" x14ac:dyDescent="0.25">
      <c r="A511" s="13" t="s">
        <v>925</v>
      </c>
      <c r="B511" s="13" t="s">
        <v>930</v>
      </c>
      <c r="C511" s="13">
        <v>2022</v>
      </c>
      <c r="D511" s="13">
        <v>250</v>
      </c>
      <c r="E511" s="13" t="s">
        <v>274</v>
      </c>
      <c r="F511" t="s">
        <v>919</v>
      </c>
      <c r="G511" t="s">
        <v>901</v>
      </c>
      <c r="H511" t="s">
        <v>920</v>
      </c>
      <c r="I511">
        <v>57.259121999999998</v>
      </c>
      <c r="J511">
        <v>-111.27670500000001</v>
      </c>
      <c r="K511" s="13" t="s">
        <v>570</v>
      </c>
      <c r="M511" s="53">
        <v>44753</v>
      </c>
      <c r="N511" s="13" t="s">
        <v>283</v>
      </c>
      <c r="O511" s="13">
        <v>3</v>
      </c>
      <c r="P511" s="13">
        <v>100</v>
      </c>
      <c r="Q511" s="13" t="s">
        <v>23</v>
      </c>
      <c r="R511" s="13" t="s">
        <v>13</v>
      </c>
      <c r="S511" s="13" t="s">
        <v>583</v>
      </c>
      <c r="T511" s="13" t="s">
        <v>600</v>
      </c>
      <c r="U511" s="13" t="s">
        <v>639</v>
      </c>
      <c r="X511" s="13">
        <v>115629</v>
      </c>
      <c r="Y511" s="13" t="s">
        <v>354</v>
      </c>
      <c r="AB511" s="13">
        <v>1</v>
      </c>
      <c r="AF511" s="13">
        <f t="shared" si="32"/>
        <v>1</v>
      </c>
      <c r="AG511" s="54">
        <f t="shared" si="36"/>
        <v>33.333333333333336</v>
      </c>
      <c r="AH511" s="57">
        <f t="shared" si="33"/>
        <v>33.333333333333336</v>
      </c>
      <c r="AJ511" s="13" t="s">
        <v>708</v>
      </c>
      <c r="AK511" s="13">
        <v>4</v>
      </c>
      <c r="AM511" s="13" t="s">
        <v>354</v>
      </c>
    </row>
    <row r="512" spans="1:40" ht="15" customHeight="1" x14ac:dyDescent="0.25">
      <c r="A512" s="13" t="s">
        <v>925</v>
      </c>
      <c r="B512" s="13" t="s">
        <v>930</v>
      </c>
      <c r="C512" s="13">
        <v>2022</v>
      </c>
      <c r="D512" s="13">
        <v>250</v>
      </c>
      <c r="E512" s="13" t="s">
        <v>274</v>
      </c>
      <c r="F512" t="s">
        <v>919</v>
      </c>
      <c r="G512" t="s">
        <v>901</v>
      </c>
      <c r="H512" t="s">
        <v>920</v>
      </c>
      <c r="I512">
        <v>57.259121999999998</v>
      </c>
      <c r="J512">
        <v>-111.27670500000001</v>
      </c>
      <c r="K512" s="13" t="s">
        <v>570</v>
      </c>
      <c r="M512" s="53">
        <v>44753</v>
      </c>
      <c r="N512" s="13" t="s">
        <v>283</v>
      </c>
      <c r="O512" s="13">
        <v>3</v>
      </c>
      <c r="P512" s="13">
        <v>100</v>
      </c>
      <c r="Q512" s="13" t="s">
        <v>23</v>
      </c>
      <c r="R512" s="13" t="s">
        <v>13</v>
      </c>
      <c r="S512" s="13" t="s">
        <v>583</v>
      </c>
      <c r="T512" s="13" t="s">
        <v>600</v>
      </c>
      <c r="U512" s="13" t="s">
        <v>657</v>
      </c>
      <c r="X512" s="13">
        <v>115867</v>
      </c>
      <c r="Y512" s="13" t="s">
        <v>356</v>
      </c>
      <c r="AB512" s="13">
        <v>1</v>
      </c>
      <c r="AF512" s="13">
        <f t="shared" si="32"/>
        <v>1</v>
      </c>
      <c r="AG512" s="54">
        <f t="shared" si="36"/>
        <v>33.333333333333336</v>
      </c>
      <c r="AH512" s="57">
        <f t="shared" si="33"/>
        <v>33.333333333333336</v>
      </c>
      <c r="AI512" s="13">
        <v>1</v>
      </c>
      <c r="AJ512" s="13" t="s">
        <v>705</v>
      </c>
      <c r="AK512" s="13">
        <v>4</v>
      </c>
      <c r="AL512" s="13" t="s">
        <v>788</v>
      </c>
      <c r="AM512" s="13" t="s">
        <v>356</v>
      </c>
    </row>
    <row r="513" spans="1:40" ht="15" customHeight="1" x14ac:dyDescent="0.25">
      <c r="A513" s="13" t="s">
        <v>925</v>
      </c>
      <c r="B513" s="13" t="s">
        <v>930</v>
      </c>
      <c r="C513" s="13">
        <v>2022</v>
      </c>
      <c r="D513" s="13">
        <v>250</v>
      </c>
      <c r="E513" s="13" t="s">
        <v>274</v>
      </c>
      <c r="F513" t="s">
        <v>919</v>
      </c>
      <c r="G513" t="s">
        <v>901</v>
      </c>
      <c r="H513" t="s">
        <v>920</v>
      </c>
      <c r="I513">
        <v>57.259121999999998</v>
      </c>
      <c r="J513">
        <v>-111.27670500000001</v>
      </c>
      <c r="K513" s="13" t="s">
        <v>570</v>
      </c>
      <c r="M513" s="53">
        <v>44753</v>
      </c>
      <c r="N513" s="13" t="s">
        <v>283</v>
      </c>
      <c r="O513" s="13">
        <v>3</v>
      </c>
      <c r="P513" s="13">
        <v>100</v>
      </c>
      <c r="Q513" s="13" t="s">
        <v>23</v>
      </c>
      <c r="R513" s="13" t="s">
        <v>13</v>
      </c>
      <c r="S513" s="13" t="s">
        <v>583</v>
      </c>
      <c r="T513" s="13" t="s">
        <v>600</v>
      </c>
      <c r="X513" s="13">
        <v>115095</v>
      </c>
      <c r="Y513" s="13" t="s">
        <v>353</v>
      </c>
      <c r="AB513" s="13">
        <v>1</v>
      </c>
      <c r="AF513" s="13">
        <f t="shared" si="32"/>
        <v>1</v>
      </c>
      <c r="AG513" s="54">
        <f t="shared" si="36"/>
        <v>33.333333333333336</v>
      </c>
      <c r="AH513" s="57">
        <f t="shared" si="33"/>
        <v>33.333333333333336</v>
      </c>
      <c r="AJ513" s="13" t="s">
        <v>708</v>
      </c>
      <c r="AK513" s="13">
        <v>1</v>
      </c>
      <c r="AL513" s="13" t="s">
        <v>787</v>
      </c>
      <c r="AM513" s="13" t="s">
        <v>353</v>
      </c>
    </row>
    <row r="514" spans="1:40" ht="15" customHeight="1" x14ac:dyDescent="0.25">
      <c r="A514" s="13" t="s">
        <v>925</v>
      </c>
      <c r="B514" s="13" t="s">
        <v>930</v>
      </c>
      <c r="C514" s="13">
        <v>2022</v>
      </c>
      <c r="D514" s="13">
        <v>250</v>
      </c>
      <c r="E514" s="13" t="s">
        <v>274</v>
      </c>
      <c r="F514" t="s">
        <v>919</v>
      </c>
      <c r="G514" t="s">
        <v>901</v>
      </c>
      <c r="H514" t="s">
        <v>920</v>
      </c>
      <c r="I514">
        <v>57.259121999999998</v>
      </c>
      <c r="J514">
        <v>-111.27670500000001</v>
      </c>
      <c r="K514" s="13" t="s">
        <v>570</v>
      </c>
      <c r="M514" s="53">
        <v>44753</v>
      </c>
      <c r="N514" s="55" t="s">
        <v>283</v>
      </c>
      <c r="O514" s="13">
        <v>3</v>
      </c>
      <c r="P514" s="13">
        <v>100</v>
      </c>
      <c r="Q514" s="13" t="s">
        <v>34</v>
      </c>
      <c r="R514" s="13" t="s">
        <v>24</v>
      </c>
      <c r="S514" s="13" t="s">
        <v>585</v>
      </c>
      <c r="T514" s="13" t="s">
        <v>601</v>
      </c>
      <c r="U514" s="13" t="s">
        <v>637</v>
      </c>
      <c r="X514" s="13">
        <v>76676</v>
      </c>
      <c r="Y514" s="13" t="s">
        <v>302</v>
      </c>
      <c r="AA514" s="13">
        <v>5</v>
      </c>
      <c r="AF514" s="13">
        <f t="shared" si="32"/>
        <v>5</v>
      </c>
      <c r="AG514" s="54">
        <f t="shared" si="36"/>
        <v>33.333333333333336</v>
      </c>
      <c r="AH514" s="57">
        <f t="shared" si="33"/>
        <v>166.66666666666669</v>
      </c>
      <c r="AI514" s="13">
        <v>1</v>
      </c>
      <c r="AJ514" s="13" t="s">
        <v>704</v>
      </c>
      <c r="AK514" s="13">
        <v>8</v>
      </c>
      <c r="AM514" s="13" t="s">
        <v>302</v>
      </c>
    </row>
    <row r="515" spans="1:40" ht="15" customHeight="1" x14ac:dyDescent="0.25">
      <c r="A515" s="13" t="s">
        <v>925</v>
      </c>
      <c r="B515" s="13" t="s">
        <v>930</v>
      </c>
      <c r="C515" s="13">
        <v>2022</v>
      </c>
      <c r="D515" s="13">
        <v>250</v>
      </c>
      <c r="E515" s="13" t="s">
        <v>274</v>
      </c>
      <c r="F515" t="s">
        <v>919</v>
      </c>
      <c r="G515" t="s">
        <v>901</v>
      </c>
      <c r="H515" t="s">
        <v>920</v>
      </c>
      <c r="I515">
        <v>57.259121999999998</v>
      </c>
      <c r="J515">
        <v>-111.27670500000001</v>
      </c>
      <c r="K515" s="13" t="s">
        <v>570</v>
      </c>
      <c r="M515" s="53">
        <v>44753</v>
      </c>
      <c r="N515" s="55" t="s">
        <v>283</v>
      </c>
      <c r="O515" s="13">
        <v>3</v>
      </c>
      <c r="P515" s="13">
        <v>100</v>
      </c>
      <c r="Q515" s="13" t="s">
        <v>34</v>
      </c>
      <c r="R515" s="13" t="s">
        <v>24</v>
      </c>
      <c r="S515" s="13" t="s">
        <v>585</v>
      </c>
      <c r="T515" s="13" t="s">
        <v>601</v>
      </c>
      <c r="U515" s="13" t="s">
        <v>628</v>
      </c>
      <c r="X515" s="13">
        <v>76569</v>
      </c>
      <c r="Y515" s="13" t="s">
        <v>290</v>
      </c>
      <c r="AA515" s="13">
        <v>1</v>
      </c>
      <c r="AF515" s="13">
        <f t="shared" si="32"/>
        <v>1</v>
      </c>
      <c r="AG515" s="54">
        <f t="shared" si="36"/>
        <v>33.333333333333336</v>
      </c>
      <c r="AH515" s="57">
        <f t="shared" si="33"/>
        <v>33.333333333333336</v>
      </c>
      <c r="AI515" s="13">
        <v>1</v>
      </c>
      <c r="AJ515" s="13" t="s">
        <v>707</v>
      </c>
      <c r="AK515" s="13">
        <v>6</v>
      </c>
      <c r="AM515" s="13" t="s">
        <v>290</v>
      </c>
    </row>
    <row r="516" spans="1:40" ht="15" customHeight="1" x14ac:dyDescent="0.25">
      <c r="A516" s="13" t="s">
        <v>925</v>
      </c>
      <c r="B516" s="13" t="s">
        <v>930</v>
      </c>
      <c r="C516" s="13">
        <v>2022</v>
      </c>
      <c r="D516" s="13">
        <v>250</v>
      </c>
      <c r="E516" s="13" t="s">
        <v>274</v>
      </c>
      <c r="F516" t="s">
        <v>919</v>
      </c>
      <c r="G516" t="s">
        <v>901</v>
      </c>
      <c r="H516" t="s">
        <v>920</v>
      </c>
      <c r="I516">
        <v>57.259121999999998</v>
      </c>
      <c r="J516">
        <v>-111.27670500000001</v>
      </c>
      <c r="K516" s="13" t="s">
        <v>570</v>
      </c>
      <c r="M516" s="53">
        <v>44753</v>
      </c>
      <c r="N516" s="55" t="s">
        <v>287</v>
      </c>
      <c r="O516" s="13">
        <v>100</v>
      </c>
      <c r="P516" s="13">
        <v>100</v>
      </c>
      <c r="Q516" s="13" t="s">
        <v>34</v>
      </c>
      <c r="R516" s="13" t="s">
        <v>24</v>
      </c>
      <c r="S516" s="13" t="s">
        <v>585</v>
      </c>
      <c r="T516" s="13" t="s">
        <v>601</v>
      </c>
      <c r="U516" s="13" t="s">
        <v>628</v>
      </c>
      <c r="X516" s="13">
        <v>76599</v>
      </c>
      <c r="Y516" s="13" t="s">
        <v>440</v>
      </c>
      <c r="Z516" s="13">
        <v>1</v>
      </c>
      <c r="AF516" s="13">
        <f t="shared" si="32"/>
        <v>1</v>
      </c>
      <c r="AG516" s="54">
        <f t="shared" si="36"/>
        <v>1</v>
      </c>
      <c r="AH516" s="57">
        <f t="shared" si="33"/>
        <v>1</v>
      </c>
      <c r="AI516" s="13">
        <v>1</v>
      </c>
      <c r="AJ516" s="13" t="s">
        <v>707</v>
      </c>
      <c r="AK516" s="13">
        <v>6</v>
      </c>
      <c r="AL516" s="13" t="s">
        <v>740</v>
      </c>
      <c r="AM516" s="13" t="s">
        <v>702</v>
      </c>
      <c r="AN516" s="13" t="s">
        <v>737</v>
      </c>
    </row>
    <row r="517" spans="1:40" ht="15" customHeight="1" x14ac:dyDescent="0.25">
      <c r="A517" s="13" t="s">
        <v>925</v>
      </c>
      <c r="B517" s="13" t="s">
        <v>930</v>
      </c>
      <c r="C517" s="13">
        <v>2022</v>
      </c>
      <c r="D517" s="13">
        <v>250</v>
      </c>
      <c r="E517" s="13" t="s">
        <v>274</v>
      </c>
      <c r="F517" t="s">
        <v>919</v>
      </c>
      <c r="G517" t="s">
        <v>901</v>
      </c>
      <c r="H517" t="s">
        <v>920</v>
      </c>
      <c r="I517">
        <v>57.259121999999998</v>
      </c>
      <c r="J517">
        <v>-111.27670500000001</v>
      </c>
      <c r="K517" s="13" t="s">
        <v>570</v>
      </c>
      <c r="M517" s="53">
        <v>44753</v>
      </c>
      <c r="N517" s="55" t="s">
        <v>283</v>
      </c>
      <c r="O517" s="13">
        <v>3</v>
      </c>
      <c r="P517" s="13">
        <v>100</v>
      </c>
      <c r="Q517" s="13" t="s">
        <v>34</v>
      </c>
      <c r="R517" s="13" t="s">
        <v>24</v>
      </c>
      <c r="S517" s="13" t="s">
        <v>585</v>
      </c>
      <c r="T517" s="13" t="s">
        <v>601</v>
      </c>
      <c r="U517" s="13" t="s">
        <v>628</v>
      </c>
      <c r="X517" s="13">
        <v>76591</v>
      </c>
      <c r="Y517" s="13" t="s">
        <v>304</v>
      </c>
      <c r="Z517" s="13">
        <v>23</v>
      </c>
      <c r="AA517" s="13">
        <v>22</v>
      </c>
      <c r="AF517" s="13">
        <f t="shared" si="32"/>
        <v>45</v>
      </c>
      <c r="AG517" s="54">
        <f t="shared" si="36"/>
        <v>33.333333333333336</v>
      </c>
      <c r="AH517" s="57">
        <f t="shared" si="33"/>
        <v>1500</v>
      </c>
      <c r="AJ517" s="13" t="s">
        <v>707</v>
      </c>
      <c r="AK517" s="13">
        <v>7</v>
      </c>
      <c r="AM517" s="13" t="s">
        <v>304</v>
      </c>
    </row>
    <row r="518" spans="1:40" ht="15" customHeight="1" x14ac:dyDescent="0.25">
      <c r="A518" s="13" t="s">
        <v>925</v>
      </c>
      <c r="B518" s="13" t="s">
        <v>930</v>
      </c>
      <c r="C518" s="13">
        <v>2022</v>
      </c>
      <c r="D518" s="13">
        <v>250</v>
      </c>
      <c r="E518" s="13" t="s">
        <v>274</v>
      </c>
      <c r="F518" t="s">
        <v>919</v>
      </c>
      <c r="G518" t="s">
        <v>901</v>
      </c>
      <c r="H518" t="s">
        <v>920</v>
      </c>
      <c r="I518">
        <v>57.259121999999998</v>
      </c>
      <c r="J518">
        <v>-111.27670500000001</v>
      </c>
      <c r="K518" s="13" t="s">
        <v>570</v>
      </c>
      <c r="M518" s="53">
        <v>44753</v>
      </c>
      <c r="N518" s="55" t="s">
        <v>283</v>
      </c>
      <c r="O518" s="13">
        <v>3</v>
      </c>
      <c r="P518" s="13">
        <v>100</v>
      </c>
      <c r="Q518" s="13" t="s">
        <v>34</v>
      </c>
      <c r="R518" s="13" t="s">
        <v>24</v>
      </c>
      <c r="S518" s="13" t="s">
        <v>585</v>
      </c>
      <c r="X518" s="13">
        <v>69459</v>
      </c>
      <c r="Y518" s="13" t="s">
        <v>303</v>
      </c>
      <c r="Z518" s="13">
        <v>1</v>
      </c>
      <c r="AA518" s="13">
        <v>28</v>
      </c>
      <c r="AF518" s="13">
        <f t="shared" si="32"/>
        <v>29</v>
      </c>
      <c r="AG518" s="54">
        <f t="shared" si="36"/>
        <v>33.333333333333336</v>
      </c>
      <c r="AH518" s="57">
        <f t="shared" si="33"/>
        <v>966.66666666666674</v>
      </c>
      <c r="AJ518" s="13" t="s">
        <v>707</v>
      </c>
      <c r="AK518" s="13">
        <v>7</v>
      </c>
      <c r="AL518" s="13" t="s">
        <v>775</v>
      </c>
      <c r="AM518" s="13" t="s">
        <v>303</v>
      </c>
    </row>
    <row r="519" spans="1:40" ht="15" customHeight="1" x14ac:dyDescent="0.25">
      <c r="A519" s="13" t="s">
        <v>925</v>
      </c>
      <c r="B519" s="13" t="s">
        <v>930</v>
      </c>
      <c r="C519" s="13">
        <v>2022</v>
      </c>
      <c r="D519" s="13">
        <v>250</v>
      </c>
      <c r="E519" s="13" t="s">
        <v>274</v>
      </c>
      <c r="F519" t="s">
        <v>919</v>
      </c>
      <c r="G519" t="s">
        <v>901</v>
      </c>
      <c r="H519" t="s">
        <v>920</v>
      </c>
      <c r="I519">
        <v>57.259121999999998</v>
      </c>
      <c r="J519">
        <v>-111.27670500000001</v>
      </c>
      <c r="K519" s="13" t="s">
        <v>570</v>
      </c>
      <c r="M519" s="53">
        <v>44753</v>
      </c>
      <c r="N519" s="55" t="s">
        <v>287</v>
      </c>
      <c r="O519" s="13">
        <v>100</v>
      </c>
      <c r="P519" s="13">
        <v>100</v>
      </c>
      <c r="Q519" s="13" t="s">
        <v>152</v>
      </c>
      <c r="R519" s="13" t="s">
        <v>577</v>
      </c>
      <c r="S519" s="13" t="s">
        <v>588</v>
      </c>
      <c r="T519" s="13" t="s">
        <v>609</v>
      </c>
      <c r="U519" s="13" t="s">
        <v>658</v>
      </c>
      <c r="X519" s="13">
        <v>163342</v>
      </c>
      <c r="Y519" s="13" t="s">
        <v>428</v>
      </c>
      <c r="AA519" s="13">
        <v>4</v>
      </c>
      <c r="AF519" s="13">
        <f t="shared" ref="AF519:AF582" si="37">SUM(Z519:AE519)</f>
        <v>4</v>
      </c>
      <c r="AG519" s="54">
        <f t="shared" si="36"/>
        <v>1</v>
      </c>
      <c r="AH519" s="57">
        <f t="shared" ref="AH519:AH582" si="38">AF519*AG519</f>
        <v>4</v>
      </c>
      <c r="AI519" s="13">
        <v>1</v>
      </c>
      <c r="AJ519" s="13" t="s">
        <v>708</v>
      </c>
      <c r="AK519" s="13" t="s">
        <v>708</v>
      </c>
      <c r="AM519" s="13" t="s">
        <v>702</v>
      </c>
      <c r="AN519" s="13" t="s">
        <v>737</v>
      </c>
    </row>
    <row r="520" spans="1:40" ht="15" customHeight="1" x14ac:dyDescent="0.25">
      <c r="A520" s="13" t="s">
        <v>925</v>
      </c>
      <c r="B520" s="13" t="s">
        <v>930</v>
      </c>
      <c r="C520" s="13">
        <v>2022</v>
      </c>
      <c r="D520" s="13">
        <v>250</v>
      </c>
      <c r="E520" s="13" t="s">
        <v>274</v>
      </c>
      <c r="F520" t="s">
        <v>919</v>
      </c>
      <c r="G520" t="s">
        <v>901</v>
      </c>
      <c r="H520" t="s">
        <v>920</v>
      </c>
      <c r="I520">
        <v>57.259121999999998</v>
      </c>
      <c r="J520">
        <v>-111.27670500000001</v>
      </c>
      <c r="K520" s="13" t="s">
        <v>570</v>
      </c>
      <c r="M520" s="53">
        <v>44753</v>
      </c>
      <c r="N520" s="55" t="s">
        <v>283</v>
      </c>
      <c r="O520" s="13">
        <v>3</v>
      </c>
      <c r="P520" s="13">
        <v>100</v>
      </c>
      <c r="Q520" s="13" t="s">
        <v>152</v>
      </c>
      <c r="R520" s="13" t="s">
        <v>577</v>
      </c>
      <c r="S520" s="13" t="s">
        <v>588</v>
      </c>
      <c r="X520" s="55">
        <v>161105</v>
      </c>
      <c r="Y520" s="13" t="s">
        <v>763</v>
      </c>
      <c r="AB520" s="13">
        <v>2</v>
      </c>
      <c r="AF520" s="13">
        <f t="shared" si="37"/>
        <v>2</v>
      </c>
      <c r="AG520" s="54">
        <f t="shared" si="36"/>
        <v>33.333333333333336</v>
      </c>
      <c r="AH520" s="57">
        <f t="shared" si="38"/>
        <v>66.666666666666671</v>
      </c>
      <c r="AJ520" s="13" t="s">
        <v>708</v>
      </c>
      <c r="AK520" s="13" t="s">
        <v>708</v>
      </c>
      <c r="AM520" s="13" t="s">
        <v>702</v>
      </c>
      <c r="AN520" s="13" t="s">
        <v>721</v>
      </c>
    </row>
    <row r="521" spans="1:40" ht="15" customHeight="1" x14ac:dyDescent="0.25">
      <c r="A521" s="13" t="s">
        <v>925</v>
      </c>
      <c r="B521" s="13" t="s">
        <v>930</v>
      </c>
      <c r="C521" s="13">
        <v>2022</v>
      </c>
      <c r="D521" s="13">
        <v>250</v>
      </c>
      <c r="E521" s="13" t="s">
        <v>275</v>
      </c>
      <c r="F521" t="s">
        <v>921</v>
      </c>
      <c r="G521" t="s">
        <v>902</v>
      </c>
      <c r="H521" t="s">
        <v>922</v>
      </c>
      <c r="I521">
        <v>56.939</v>
      </c>
      <c r="J521">
        <v>-111.66248</v>
      </c>
      <c r="K521" s="13" t="s">
        <v>571</v>
      </c>
      <c r="M521" s="53">
        <v>44756</v>
      </c>
      <c r="N521" s="13" t="s">
        <v>283</v>
      </c>
      <c r="O521" s="13">
        <v>3</v>
      </c>
      <c r="P521" s="13">
        <v>100</v>
      </c>
      <c r="Q521" s="13" t="s">
        <v>27</v>
      </c>
      <c r="R521" s="13" t="s">
        <v>26</v>
      </c>
      <c r="S521" s="13" t="s">
        <v>584</v>
      </c>
      <c r="T521" s="13" t="s">
        <v>595</v>
      </c>
      <c r="U521" s="13" t="s">
        <v>617</v>
      </c>
      <c r="V521" s="13" t="s">
        <v>663</v>
      </c>
      <c r="X521" s="13">
        <v>68935</v>
      </c>
      <c r="Y521" s="13" t="s">
        <v>330</v>
      </c>
      <c r="Z521" s="13">
        <v>1</v>
      </c>
      <c r="AF521" s="13">
        <f t="shared" si="37"/>
        <v>1</v>
      </c>
      <c r="AG521" s="54">
        <f t="shared" si="36"/>
        <v>33.333333333333336</v>
      </c>
      <c r="AH521" s="57">
        <f t="shared" si="38"/>
        <v>33.333333333333336</v>
      </c>
      <c r="AI521" s="13">
        <v>1</v>
      </c>
      <c r="AJ521" s="13" t="s">
        <v>703</v>
      </c>
      <c r="AK521" s="13">
        <v>7</v>
      </c>
      <c r="AM521" s="13" t="s">
        <v>330</v>
      </c>
    </row>
    <row r="522" spans="1:40" ht="15" customHeight="1" x14ac:dyDescent="0.25">
      <c r="A522" s="13" t="s">
        <v>925</v>
      </c>
      <c r="B522" s="13" t="s">
        <v>930</v>
      </c>
      <c r="C522" s="13">
        <v>2022</v>
      </c>
      <c r="D522" s="13">
        <v>250</v>
      </c>
      <c r="E522" s="13" t="s">
        <v>275</v>
      </c>
      <c r="F522" t="s">
        <v>921</v>
      </c>
      <c r="G522" t="s">
        <v>902</v>
      </c>
      <c r="H522" t="s">
        <v>922</v>
      </c>
      <c r="I522">
        <v>56.939</v>
      </c>
      <c r="J522">
        <v>-111.66248</v>
      </c>
      <c r="K522" s="13" t="s">
        <v>571</v>
      </c>
      <c r="M522" s="53">
        <v>44756</v>
      </c>
      <c r="N522" s="13" t="s">
        <v>283</v>
      </c>
      <c r="O522" s="13">
        <v>3</v>
      </c>
      <c r="P522" s="13">
        <v>100</v>
      </c>
      <c r="Q522" s="13" t="s">
        <v>27</v>
      </c>
      <c r="R522" s="13" t="s">
        <v>26</v>
      </c>
      <c r="S522" s="13" t="s">
        <v>584</v>
      </c>
      <c r="T522" s="13" t="s">
        <v>595</v>
      </c>
      <c r="U522" s="13" t="s">
        <v>617</v>
      </c>
      <c r="V522" s="13" t="s">
        <v>663</v>
      </c>
      <c r="X522" s="13">
        <v>68938</v>
      </c>
      <c r="Y522" s="13" t="s">
        <v>334</v>
      </c>
      <c r="Z522" s="13">
        <v>1</v>
      </c>
      <c r="AF522" s="13">
        <f t="shared" si="37"/>
        <v>1</v>
      </c>
      <c r="AG522" s="54">
        <f t="shared" si="36"/>
        <v>33.333333333333336</v>
      </c>
      <c r="AH522" s="57">
        <f t="shared" si="38"/>
        <v>33.333333333333336</v>
      </c>
      <c r="AI522" s="13">
        <v>1</v>
      </c>
      <c r="AJ522" s="13" t="s">
        <v>703</v>
      </c>
      <c r="AK522" s="13">
        <v>7</v>
      </c>
      <c r="AM522" s="13" t="s">
        <v>334</v>
      </c>
    </row>
    <row r="523" spans="1:40" ht="15" customHeight="1" x14ac:dyDescent="0.25">
      <c r="A523" s="13" t="s">
        <v>925</v>
      </c>
      <c r="B523" s="13" t="s">
        <v>930</v>
      </c>
      <c r="C523" s="13">
        <v>2022</v>
      </c>
      <c r="D523" s="13">
        <v>250</v>
      </c>
      <c r="E523" s="13" t="s">
        <v>275</v>
      </c>
      <c r="F523" t="s">
        <v>921</v>
      </c>
      <c r="G523" t="s">
        <v>902</v>
      </c>
      <c r="H523" t="s">
        <v>922</v>
      </c>
      <c r="I523">
        <v>56.939</v>
      </c>
      <c r="J523">
        <v>-111.66248</v>
      </c>
      <c r="K523" s="13" t="s">
        <v>571</v>
      </c>
      <c r="M523" s="53">
        <v>44756</v>
      </c>
      <c r="N523" s="13" t="s">
        <v>283</v>
      </c>
      <c r="O523" s="13">
        <v>3</v>
      </c>
      <c r="P523" s="13">
        <v>100</v>
      </c>
      <c r="Q523" s="13" t="s">
        <v>27</v>
      </c>
      <c r="R523" s="13" t="s">
        <v>26</v>
      </c>
      <c r="S523" s="13" t="s">
        <v>584</v>
      </c>
      <c r="T523" s="13" t="s">
        <v>595</v>
      </c>
      <c r="U523" s="13" t="s">
        <v>617</v>
      </c>
      <c r="V523" s="13" t="s">
        <v>663</v>
      </c>
      <c r="X523" s="13">
        <v>68943</v>
      </c>
      <c r="Y523" s="13" t="s">
        <v>331</v>
      </c>
      <c r="Z523" s="13">
        <v>2</v>
      </c>
      <c r="AF523" s="13">
        <f t="shared" si="37"/>
        <v>2</v>
      </c>
      <c r="AG523" s="54">
        <f t="shared" si="36"/>
        <v>33.333333333333336</v>
      </c>
      <c r="AH523" s="57">
        <f t="shared" si="38"/>
        <v>66.666666666666671</v>
      </c>
      <c r="AI523" s="13">
        <v>1</v>
      </c>
      <c r="AJ523" s="13" t="s">
        <v>703</v>
      </c>
      <c r="AK523" s="13">
        <v>7</v>
      </c>
      <c r="AM523" s="13" t="s">
        <v>331</v>
      </c>
    </row>
    <row r="524" spans="1:40" ht="15" customHeight="1" x14ac:dyDescent="0.25">
      <c r="A524" s="13" t="s">
        <v>925</v>
      </c>
      <c r="B524" s="13" t="s">
        <v>930</v>
      </c>
      <c r="C524" s="13">
        <v>2022</v>
      </c>
      <c r="D524" s="13">
        <v>250</v>
      </c>
      <c r="E524" s="13" t="s">
        <v>275</v>
      </c>
      <c r="F524" t="s">
        <v>921</v>
      </c>
      <c r="G524" t="s">
        <v>902</v>
      </c>
      <c r="H524" t="s">
        <v>922</v>
      </c>
      <c r="I524">
        <v>56.939</v>
      </c>
      <c r="J524">
        <v>-111.66248</v>
      </c>
      <c r="K524" s="13" t="s">
        <v>571</v>
      </c>
      <c r="M524" s="53">
        <v>44756</v>
      </c>
      <c r="N524" s="13" t="s">
        <v>283</v>
      </c>
      <c r="O524" s="13">
        <v>3</v>
      </c>
      <c r="P524" s="13">
        <v>100</v>
      </c>
      <c r="Q524" s="13" t="s">
        <v>27</v>
      </c>
      <c r="R524" s="13" t="s">
        <v>26</v>
      </c>
      <c r="S524" s="13" t="s">
        <v>584</v>
      </c>
      <c r="T524" s="13" t="s">
        <v>595</v>
      </c>
      <c r="U524" s="13" t="s">
        <v>617</v>
      </c>
      <c r="V524" s="13" t="s">
        <v>663</v>
      </c>
      <c r="X524" s="13">
        <v>68957</v>
      </c>
      <c r="Y524" s="13" t="s">
        <v>328</v>
      </c>
      <c r="Z524" s="13">
        <v>1</v>
      </c>
      <c r="AF524" s="13">
        <f t="shared" si="37"/>
        <v>1</v>
      </c>
      <c r="AG524" s="54">
        <f t="shared" si="36"/>
        <v>33.333333333333336</v>
      </c>
      <c r="AH524" s="57">
        <f t="shared" si="38"/>
        <v>33.333333333333336</v>
      </c>
      <c r="AI524" s="13">
        <v>1</v>
      </c>
      <c r="AJ524" s="13" t="s">
        <v>704</v>
      </c>
      <c r="AK524" s="13">
        <v>6</v>
      </c>
      <c r="AM524" s="13" t="s">
        <v>328</v>
      </c>
    </row>
    <row r="525" spans="1:40" ht="15" customHeight="1" x14ac:dyDescent="0.25">
      <c r="A525" s="13" t="s">
        <v>925</v>
      </c>
      <c r="B525" s="13" t="s">
        <v>930</v>
      </c>
      <c r="C525" s="13">
        <v>2022</v>
      </c>
      <c r="D525" s="13">
        <v>250</v>
      </c>
      <c r="E525" s="13" t="s">
        <v>275</v>
      </c>
      <c r="F525" t="s">
        <v>921</v>
      </c>
      <c r="G525" t="s">
        <v>902</v>
      </c>
      <c r="H525" t="s">
        <v>922</v>
      </c>
      <c r="I525">
        <v>56.939</v>
      </c>
      <c r="J525">
        <v>-111.66248</v>
      </c>
      <c r="K525" s="13" t="s">
        <v>571</v>
      </c>
      <c r="M525" s="53">
        <v>44756</v>
      </c>
      <c r="N525" s="13" t="s">
        <v>283</v>
      </c>
      <c r="O525" s="13">
        <v>3</v>
      </c>
      <c r="P525" s="13">
        <v>100</v>
      </c>
      <c r="Q525" s="13" t="s">
        <v>27</v>
      </c>
      <c r="R525" s="13" t="s">
        <v>26</v>
      </c>
      <c r="S525" s="13" t="s">
        <v>584</v>
      </c>
      <c r="T525" s="13" t="s">
        <v>595</v>
      </c>
      <c r="U525" s="13" t="s">
        <v>617</v>
      </c>
      <c r="V525" s="13" t="s">
        <v>663</v>
      </c>
      <c r="X525" s="13">
        <v>68959</v>
      </c>
      <c r="Y525" s="13" t="s">
        <v>385</v>
      </c>
      <c r="Z525" s="13">
        <v>10</v>
      </c>
      <c r="AF525" s="13">
        <f t="shared" si="37"/>
        <v>10</v>
      </c>
      <c r="AG525" s="54">
        <f t="shared" si="36"/>
        <v>33.333333333333336</v>
      </c>
      <c r="AH525" s="57">
        <f t="shared" si="38"/>
        <v>333.33333333333337</v>
      </c>
      <c r="AI525" s="13">
        <v>1</v>
      </c>
      <c r="AJ525" s="13" t="s">
        <v>704</v>
      </c>
      <c r="AK525" s="13">
        <v>10</v>
      </c>
      <c r="AM525" s="13" t="s">
        <v>385</v>
      </c>
    </row>
    <row r="526" spans="1:40" ht="15" customHeight="1" x14ac:dyDescent="0.25">
      <c r="A526" s="13" t="s">
        <v>925</v>
      </c>
      <c r="B526" s="13" t="s">
        <v>930</v>
      </c>
      <c r="C526" s="13">
        <v>2022</v>
      </c>
      <c r="D526" s="13">
        <v>250</v>
      </c>
      <c r="E526" s="13" t="s">
        <v>275</v>
      </c>
      <c r="F526" t="s">
        <v>921</v>
      </c>
      <c r="G526" t="s">
        <v>902</v>
      </c>
      <c r="H526" t="s">
        <v>922</v>
      </c>
      <c r="I526">
        <v>56.939</v>
      </c>
      <c r="J526">
        <v>-111.66248</v>
      </c>
      <c r="K526" s="13" t="s">
        <v>571</v>
      </c>
      <c r="M526" s="53">
        <v>44756</v>
      </c>
      <c r="N526" s="13" t="s">
        <v>283</v>
      </c>
      <c r="O526" s="13">
        <v>3</v>
      </c>
      <c r="P526" s="13">
        <v>100</v>
      </c>
      <c r="Q526" s="13" t="s">
        <v>27</v>
      </c>
      <c r="R526" s="13" t="s">
        <v>26</v>
      </c>
      <c r="S526" s="13" t="s">
        <v>584</v>
      </c>
      <c r="T526" s="13" t="s">
        <v>595</v>
      </c>
      <c r="U526" s="13" t="s">
        <v>617</v>
      </c>
      <c r="V526" s="13" t="s">
        <v>663</v>
      </c>
      <c r="X526" s="13">
        <v>68872</v>
      </c>
      <c r="Y526" s="13" t="s">
        <v>390</v>
      </c>
      <c r="Z526" s="13">
        <v>13</v>
      </c>
      <c r="AF526" s="13">
        <f t="shared" si="37"/>
        <v>13</v>
      </c>
      <c r="AG526" s="54">
        <f t="shared" si="36"/>
        <v>33.333333333333336</v>
      </c>
      <c r="AH526" s="57">
        <f t="shared" si="38"/>
        <v>433.33333333333337</v>
      </c>
      <c r="AI526" s="13">
        <v>1</v>
      </c>
      <c r="AJ526" s="13" t="s">
        <v>704</v>
      </c>
      <c r="AK526" s="13">
        <v>6</v>
      </c>
      <c r="AM526" s="13" t="s">
        <v>390</v>
      </c>
    </row>
    <row r="527" spans="1:40" ht="15" customHeight="1" x14ac:dyDescent="0.25">
      <c r="A527" s="13" t="s">
        <v>925</v>
      </c>
      <c r="B527" s="13" t="s">
        <v>930</v>
      </c>
      <c r="C527" s="13">
        <v>2022</v>
      </c>
      <c r="D527" s="13">
        <v>250</v>
      </c>
      <c r="E527" s="13" t="s">
        <v>275</v>
      </c>
      <c r="F527" t="s">
        <v>921</v>
      </c>
      <c r="G527" t="s">
        <v>902</v>
      </c>
      <c r="H527" t="s">
        <v>922</v>
      </c>
      <c r="I527">
        <v>56.939</v>
      </c>
      <c r="J527">
        <v>-111.66248</v>
      </c>
      <c r="K527" s="13" t="s">
        <v>571</v>
      </c>
      <c r="M527" s="53">
        <v>44756</v>
      </c>
      <c r="N527" s="13" t="s">
        <v>283</v>
      </c>
      <c r="O527" s="13">
        <v>3</v>
      </c>
      <c r="P527" s="13">
        <v>100</v>
      </c>
      <c r="Q527" s="13" t="s">
        <v>27</v>
      </c>
      <c r="R527" s="13" t="s">
        <v>26</v>
      </c>
      <c r="S527" s="13" t="s">
        <v>584</v>
      </c>
      <c r="T527" s="13" t="s">
        <v>595</v>
      </c>
      <c r="U527" s="13" t="s">
        <v>617</v>
      </c>
      <c r="V527" s="13" t="s">
        <v>664</v>
      </c>
      <c r="X527" s="13">
        <v>68894</v>
      </c>
      <c r="Y527" s="13" t="s">
        <v>332</v>
      </c>
      <c r="Z527" s="13">
        <v>31</v>
      </c>
      <c r="AF527" s="13">
        <f t="shared" si="37"/>
        <v>31</v>
      </c>
      <c r="AG527" s="54">
        <f t="shared" si="36"/>
        <v>33.333333333333336</v>
      </c>
      <c r="AH527" s="57">
        <f t="shared" si="38"/>
        <v>1033.3333333333335</v>
      </c>
      <c r="AI527" s="13">
        <v>1</v>
      </c>
      <c r="AJ527" s="13" t="s">
        <v>704</v>
      </c>
      <c r="AK527" s="13">
        <v>8</v>
      </c>
      <c r="AM527" s="13" t="s">
        <v>332</v>
      </c>
    </row>
    <row r="528" spans="1:40" ht="15" customHeight="1" x14ac:dyDescent="0.25">
      <c r="A528" s="13" t="s">
        <v>925</v>
      </c>
      <c r="B528" s="13" t="s">
        <v>930</v>
      </c>
      <c r="C528" s="13">
        <v>2022</v>
      </c>
      <c r="D528" s="13">
        <v>250</v>
      </c>
      <c r="E528" s="13" t="s">
        <v>275</v>
      </c>
      <c r="F528" t="s">
        <v>921</v>
      </c>
      <c r="G528" t="s">
        <v>902</v>
      </c>
      <c r="H528" t="s">
        <v>922</v>
      </c>
      <c r="I528">
        <v>56.939</v>
      </c>
      <c r="J528">
        <v>-111.66248</v>
      </c>
      <c r="K528" s="13" t="s">
        <v>571</v>
      </c>
      <c r="M528" s="53">
        <v>44756</v>
      </c>
      <c r="N528" s="13" t="s">
        <v>283</v>
      </c>
      <c r="O528" s="13">
        <v>3</v>
      </c>
      <c r="P528" s="13">
        <v>100</v>
      </c>
      <c r="Q528" s="13" t="s">
        <v>27</v>
      </c>
      <c r="R528" s="13" t="s">
        <v>26</v>
      </c>
      <c r="S528" s="13" t="s">
        <v>584</v>
      </c>
      <c r="T528" s="13" t="s">
        <v>595</v>
      </c>
      <c r="U528" s="13" t="s">
        <v>617</v>
      </c>
      <c r="V528" s="13" t="s">
        <v>664</v>
      </c>
      <c r="X528" s="13">
        <v>68876</v>
      </c>
      <c r="Y528" s="13" t="s">
        <v>333</v>
      </c>
      <c r="Z528" s="13">
        <v>6</v>
      </c>
      <c r="AA528" s="13">
        <v>1</v>
      </c>
      <c r="AF528" s="13">
        <f t="shared" si="37"/>
        <v>7</v>
      </c>
      <c r="AG528" s="54">
        <f t="shared" si="36"/>
        <v>33.333333333333336</v>
      </c>
      <c r="AH528" s="57">
        <f t="shared" si="38"/>
        <v>233.33333333333334</v>
      </c>
      <c r="AJ528" s="13" t="s">
        <v>704</v>
      </c>
      <c r="AK528" s="13">
        <v>8</v>
      </c>
      <c r="AM528" s="13" t="s">
        <v>333</v>
      </c>
    </row>
    <row r="529" spans="1:40" ht="15" customHeight="1" x14ac:dyDescent="0.25">
      <c r="A529" s="13" t="s">
        <v>925</v>
      </c>
      <c r="B529" s="13" t="s">
        <v>930</v>
      </c>
      <c r="C529" s="13">
        <v>2022</v>
      </c>
      <c r="D529" s="13">
        <v>250</v>
      </c>
      <c r="E529" s="13" t="s">
        <v>275</v>
      </c>
      <c r="F529" t="s">
        <v>921</v>
      </c>
      <c r="G529" t="s">
        <v>902</v>
      </c>
      <c r="H529" t="s">
        <v>922</v>
      </c>
      <c r="I529">
        <v>56.939</v>
      </c>
      <c r="J529">
        <v>-111.66248</v>
      </c>
      <c r="K529" s="13" t="s">
        <v>571</v>
      </c>
      <c r="M529" s="53">
        <v>44756</v>
      </c>
      <c r="N529" s="55" t="s">
        <v>283</v>
      </c>
      <c r="O529" s="13">
        <v>3</v>
      </c>
      <c r="P529" s="13">
        <v>100</v>
      </c>
      <c r="Q529" s="13" t="s">
        <v>74</v>
      </c>
      <c r="R529" s="13" t="s">
        <v>579</v>
      </c>
      <c r="X529" s="13">
        <v>155469</v>
      </c>
      <c r="Y529" s="13" t="s">
        <v>375</v>
      </c>
      <c r="Z529" s="13">
        <v>1</v>
      </c>
      <c r="AF529" s="13">
        <f t="shared" si="37"/>
        <v>1</v>
      </c>
      <c r="AG529" s="54">
        <f t="shared" si="36"/>
        <v>33.333333333333336</v>
      </c>
      <c r="AH529" s="57">
        <f t="shared" si="38"/>
        <v>33.333333333333336</v>
      </c>
      <c r="AI529" s="13">
        <v>1</v>
      </c>
      <c r="AJ529" s="13" t="s">
        <v>706</v>
      </c>
      <c r="AK529" s="13">
        <v>1</v>
      </c>
      <c r="AM529" s="13" t="s">
        <v>375</v>
      </c>
    </row>
    <row r="530" spans="1:40" ht="15" customHeight="1" x14ac:dyDescent="0.25">
      <c r="A530" s="13" t="s">
        <v>925</v>
      </c>
      <c r="B530" s="13" t="s">
        <v>930</v>
      </c>
      <c r="C530" s="13">
        <v>2022</v>
      </c>
      <c r="D530" s="13">
        <v>250</v>
      </c>
      <c r="E530" s="13" t="s">
        <v>275</v>
      </c>
      <c r="F530" t="s">
        <v>921</v>
      </c>
      <c r="G530" t="s">
        <v>902</v>
      </c>
      <c r="H530" t="s">
        <v>922</v>
      </c>
      <c r="I530">
        <v>56.939</v>
      </c>
      <c r="J530">
        <v>-111.66248</v>
      </c>
      <c r="K530" s="13" t="s">
        <v>571</v>
      </c>
      <c r="M530" s="53">
        <v>44756</v>
      </c>
      <c r="N530" s="55" t="s">
        <v>283</v>
      </c>
      <c r="O530" s="13">
        <v>3</v>
      </c>
      <c r="P530" s="13">
        <v>100</v>
      </c>
      <c r="Q530" s="13" t="s">
        <v>110</v>
      </c>
      <c r="R530" s="13" t="s">
        <v>13</v>
      </c>
      <c r="S530" s="13" t="s">
        <v>582</v>
      </c>
      <c r="T530" s="13" t="s">
        <v>603</v>
      </c>
      <c r="U530" s="13" t="s">
        <v>653</v>
      </c>
      <c r="X530" s="13">
        <v>83225</v>
      </c>
      <c r="Y530" s="13" t="s">
        <v>376</v>
      </c>
      <c r="Z530" s="13">
        <v>1</v>
      </c>
      <c r="AF530" s="13">
        <f t="shared" si="37"/>
        <v>1</v>
      </c>
      <c r="AG530" s="54">
        <f t="shared" si="36"/>
        <v>33.333333333333336</v>
      </c>
      <c r="AH530" s="57">
        <f t="shared" si="38"/>
        <v>33.333333333333336</v>
      </c>
      <c r="AI530" s="13">
        <v>1</v>
      </c>
      <c r="AJ530" s="13" t="s">
        <v>703</v>
      </c>
      <c r="AK530" s="13">
        <v>4</v>
      </c>
      <c r="AM530" s="13" t="s">
        <v>376</v>
      </c>
    </row>
    <row r="531" spans="1:40" ht="15" customHeight="1" x14ac:dyDescent="0.25">
      <c r="A531" s="13" t="s">
        <v>925</v>
      </c>
      <c r="B531" s="13" t="s">
        <v>930</v>
      </c>
      <c r="C531" s="13">
        <v>2022</v>
      </c>
      <c r="D531" s="13">
        <v>250</v>
      </c>
      <c r="E531" s="13" t="s">
        <v>275</v>
      </c>
      <c r="F531" t="s">
        <v>921</v>
      </c>
      <c r="G531" t="s">
        <v>902</v>
      </c>
      <c r="H531" t="s">
        <v>922</v>
      </c>
      <c r="I531">
        <v>56.939</v>
      </c>
      <c r="J531">
        <v>-111.66248</v>
      </c>
      <c r="K531" s="13" t="s">
        <v>571</v>
      </c>
      <c r="M531" s="53">
        <v>44756</v>
      </c>
      <c r="N531" s="55" t="s">
        <v>283</v>
      </c>
      <c r="O531" s="13">
        <v>3</v>
      </c>
      <c r="P531" s="13">
        <v>100</v>
      </c>
      <c r="Q531" s="13" t="s">
        <v>110</v>
      </c>
      <c r="R531" s="13" t="s">
        <v>13</v>
      </c>
      <c r="S531" s="13" t="s">
        <v>582</v>
      </c>
      <c r="T531" s="13" t="s">
        <v>603</v>
      </c>
      <c r="U531" s="13" t="s">
        <v>633</v>
      </c>
      <c r="X531" s="13">
        <v>83330</v>
      </c>
      <c r="Y531" s="13" t="s">
        <v>294</v>
      </c>
      <c r="AE531" s="13">
        <v>2</v>
      </c>
      <c r="AF531" s="13">
        <f t="shared" si="37"/>
        <v>2</v>
      </c>
      <c r="AG531" s="54">
        <f t="shared" si="36"/>
        <v>33.333333333333336</v>
      </c>
      <c r="AH531" s="57">
        <f t="shared" si="38"/>
        <v>66.666666666666671</v>
      </c>
      <c r="AI531" s="13">
        <v>1</v>
      </c>
      <c r="AJ531" s="13" t="s">
        <v>703</v>
      </c>
      <c r="AK531" s="13">
        <v>4</v>
      </c>
      <c r="AM531" s="13" t="s">
        <v>294</v>
      </c>
    </row>
    <row r="532" spans="1:40" ht="15" customHeight="1" x14ac:dyDescent="0.25">
      <c r="A532" s="13" t="s">
        <v>925</v>
      </c>
      <c r="B532" s="13" t="s">
        <v>930</v>
      </c>
      <c r="C532" s="13">
        <v>2022</v>
      </c>
      <c r="D532" s="13">
        <v>250</v>
      </c>
      <c r="E532" s="13" t="s">
        <v>275</v>
      </c>
      <c r="F532" t="s">
        <v>921</v>
      </c>
      <c r="G532" t="s">
        <v>902</v>
      </c>
      <c r="H532" t="s">
        <v>922</v>
      </c>
      <c r="I532">
        <v>56.939</v>
      </c>
      <c r="J532">
        <v>-111.66248</v>
      </c>
      <c r="K532" s="13" t="s">
        <v>571</v>
      </c>
      <c r="M532" s="53">
        <v>44756</v>
      </c>
      <c r="N532" s="55" t="s">
        <v>283</v>
      </c>
      <c r="O532" s="13">
        <v>3</v>
      </c>
      <c r="P532" s="13">
        <v>100</v>
      </c>
      <c r="Q532" s="13" t="s">
        <v>110</v>
      </c>
      <c r="R532" s="13" t="s">
        <v>13</v>
      </c>
      <c r="S532" s="13" t="s">
        <v>582</v>
      </c>
      <c r="X532" s="13">
        <v>82708</v>
      </c>
      <c r="Y532" s="13" t="s">
        <v>716</v>
      </c>
      <c r="AE532" s="13">
        <v>5</v>
      </c>
      <c r="AF532" s="13">
        <f t="shared" si="37"/>
        <v>5</v>
      </c>
      <c r="AG532" s="54">
        <f t="shared" si="36"/>
        <v>33.333333333333336</v>
      </c>
      <c r="AH532" s="57">
        <f t="shared" si="38"/>
        <v>166.66666666666669</v>
      </c>
      <c r="AJ532" s="13" t="s">
        <v>703</v>
      </c>
      <c r="AK532" s="13">
        <v>5</v>
      </c>
      <c r="AM532" s="13" t="s">
        <v>716</v>
      </c>
      <c r="AN532" s="13" t="s">
        <v>717</v>
      </c>
    </row>
    <row r="533" spans="1:40" ht="15" customHeight="1" x14ac:dyDescent="0.25">
      <c r="A533" s="13" t="s">
        <v>925</v>
      </c>
      <c r="B533" s="13" t="s">
        <v>930</v>
      </c>
      <c r="C533" s="13">
        <v>2022</v>
      </c>
      <c r="D533" s="13">
        <v>250</v>
      </c>
      <c r="E533" s="13" t="s">
        <v>275</v>
      </c>
      <c r="F533" t="s">
        <v>921</v>
      </c>
      <c r="G533" t="s">
        <v>902</v>
      </c>
      <c r="H533" t="s">
        <v>922</v>
      </c>
      <c r="I533">
        <v>56.939</v>
      </c>
      <c r="J533">
        <v>-111.66248</v>
      </c>
      <c r="K533" s="13" t="s">
        <v>571</v>
      </c>
      <c r="M533" s="53">
        <v>44756</v>
      </c>
      <c r="N533" s="55" t="s">
        <v>283</v>
      </c>
      <c r="O533" s="13">
        <v>3</v>
      </c>
      <c r="P533" s="13">
        <v>100</v>
      </c>
      <c r="Q533" s="13" t="s">
        <v>51</v>
      </c>
      <c r="R533" s="13" t="s">
        <v>575</v>
      </c>
      <c r="S533" s="13" t="s">
        <v>580</v>
      </c>
      <c r="T533" s="13" t="s">
        <v>590</v>
      </c>
      <c r="U533" s="13" t="s">
        <v>611</v>
      </c>
      <c r="X533" s="13">
        <v>50845</v>
      </c>
      <c r="Y533" s="13" t="s">
        <v>358</v>
      </c>
      <c r="Z533" s="13">
        <v>3</v>
      </c>
      <c r="AF533" s="13">
        <f t="shared" si="37"/>
        <v>3</v>
      </c>
      <c r="AG533" s="54">
        <f t="shared" si="36"/>
        <v>33.333333333333336</v>
      </c>
      <c r="AH533" s="57">
        <f t="shared" si="38"/>
        <v>100</v>
      </c>
      <c r="AI533" s="13">
        <v>1</v>
      </c>
      <c r="AJ533" s="13" t="s">
        <v>703</v>
      </c>
      <c r="AK533" s="13">
        <v>5</v>
      </c>
      <c r="AM533" s="13" t="s">
        <v>358</v>
      </c>
    </row>
    <row r="534" spans="1:40" ht="15" customHeight="1" x14ac:dyDescent="0.25">
      <c r="A534" s="13" t="s">
        <v>925</v>
      </c>
      <c r="B534" s="13" t="s">
        <v>930</v>
      </c>
      <c r="C534" s="13">
        <v>2022</v>
      </c>
      <c r="D534" s="13">
        <v>250</v>
      </c>
      <c r="E534" s="13" t="s">
        <v>275</v>
      </c>
      <c r="F534" t="s">
        <v>921</v>
      </c>
      <c r="G534" t="s">
        <v>902</v>
      </c>
      <c r="H534" t="s">
        <v>922</v>
      </c>
      <c r="I534">
        <v>56.939</v>
      </c>
      <c r="J534">
        <v>-111.66248</v>
      </c>
      <c r="K534" s="13" t="s">
        <v>571</v>
      </c>
      <c r="M534" s="53">
        <v>44756</v>
      </c>
      <c r="N534" s="55" t="s">
        <v>283</v>
      </c>
      <c r="O534" s="13">
        <v>3</v>
      </c>
      <c r="P534" s="13">
        <v>100</v>
      </c>
      <c r="Q534" s="13" t="s">
        <v>33</v>
      </c>
      <c r="R534" s="13" t="s">
        <v>13</v>
      </c>
      <c r="S534" s="13" t="s">
        <v>581</v>
      </c>
      <c r="T534" s="13" t="s">
        <v>591</v>
      </c>
      <c r="U534" s="13" t="s">
        <v>612</v>
      </c>
      <c r="X534" s="13">
        <v>94025</v>
      </c>
      <c r="Y534" s="13" t="s">
        <v>300</v>
      </c>
      <c r="Z534" s="13">
        <v>8</v>
      </c>
      <c r="AA534" s="13">
        <v>27</v>
      </c>
      <c r="AF534" s="13">
        <f t="shared" si="37"/>
        <v>35</v>
      </c>
      <c r="AG534" s="54">
        <f t="shared" si="36"/>
        <v>33.333333333333336</v>
      </c>
      <c r="AH534" s="57">
        <f t="shared" si="38"/>
        <v>1166.6666666666667</v>
      </c>
      <c r="AI534" s="13">
        <v>1</v>
      </c>
      <c r="AJ534" s="13" t="s">
        <v>704</v>
      </c>
      <c r="AK534" s="13">
        <v>8</v>
      </c>
      <c r="AM534" s="13" t="s">
        <v>300</v>
      </c>
    </row>
    <row r="535" spans="1:40" ht="15" customHeight="1" x14ac:dyDescent="0.25">
      <c r="A535" s="13" t="s">
        <v>925</v>
      </c>
      <c r="B535" s="13" t="s">
        <v>930</v>
      </c>
      <c r="C535" s="13">
        <v>2022</v>
      </c>
      <c r="D535" s="13">
        <v>250</v>
      </c>
      <c r="E535" s="13" t="s">
        <v>275</v>
      </c>
      <c r="F535" t="s">
        <v>921</v>
      </c>
      <c r="G535" t="s">
        <v>902</v>
      </c>
      <c r="H535" t="s">
        <v>922</v>
      </c>
      <c r="I535">
        <v>56.939</v>
      </c>
      <c r="J535">
        <v>-111.66248</v>
      </c>
      <c r="K535" s="13" t="s">
        <v>571</v>
      </c>
      <c r="M535" s="53">
        <v>44756</v>
      </c>
      <c r="N535" s="55" t="s">
        <v>283</v>
      </c>
      <c r="O535" s="13">
        <v>3</v>
      </c>
      <c r="P535" s="13">
        <v>100</v>
      </c>
      <c r="Q535" s="13" t="s">
        <v>33</v>
      </c>
      <c r="R535" s="13" t="s">
        <v>13</v>
      </c>
      <c r="S535" s="13" t="s">
        <v>581</v>
      </c>
      <c r="T535" s="13" t="s">
        <v>591</v>
      </c>
      <c r="X535" s="13">
        <v>93294</v>
      </c>
      <c r="Y535" s="13" t="s">
        <v>301</v>
      </c>
      <c r="AA535" s="13">
        <v>13</v>
      </c>
      <c r="AF535" s="13">
        <f t="shared" si="37"/>
        <v>13</v>
      </c>
      <c r="AG535" s="54">
        <f t="shared" si="36"/>
        <v>33.333333333333336</v>
      </c>
      <c r="AH535" s="57">
        <f t="shared" si="38"/>
        <v>433.33333333333337</v>
      </c>
      <c r="AI535" s="13">
        <v>1</v>
      </c>
      <c r="AJ535" s="13" t="s">
        <v>704</v>
      </c>
      <c r="AK535" s="13">
        <v>4</v>
      </c>
      <c r="AM535" s="13" t="s">
        <v>301</v>
      </c>
    </row>
    <row r="536" spans="1:40" ht="15" customHeight="1" x14ac:dyDescent="0.25">
      <c r="A536" s="13" t="s">
        <v>925</v>
      </c>
      <c r="B536" s="13" t="s">
        <v>930</v>
      </c>
      <c r="C536" s="13">
        <v>2022</v>
      </c>
      <c r="D536" s="13">
        <v>250</v>
      </c>
      <c r="E536" s="13" t="s">
        <v>275</v>
      </c>
      <c r="F536" t="s">
        <v>921</v>
      </c>
      <c r="G536" t="s">
        <v>902</v>
      </c>
      <c r="H536" t="s">
        <v>922</v>
      </c>
      <c r="I536">
        <v>56.939</v>
      </c>
      <c r="J536">
        <v>-111.66248</v>
      </c>
      <c r="K536" s="13" t="s">
        <v>571</v>
      </c>
      <c r="M536" s="53">
        <v>44756</v>
      </c>
      <c r="N536" s="55" t="s">
        <v>283</v>
      </c>
      <c r="O536" s="13" t="s">
        <v>843</v>
      </c>
      <c r="P536" s="13">
        <v>100</v>
      </c>
      <c r="Q536" s="13" t="s">
        <v>32</v>
      </c>
      <c r="R536" s="13" t="s">
        <v>13</v>
      </c>
      <c r="S536" s="13" t="s">
        <v>749</v>
      </c>
      <c r="T536" s="13" t="s">
        <v>750</v>
      </c>
      <c r="U536" s="13" t="s">
        <v>814</v>
      </c>
      <c r="X536" s="13">
        <v>83973</v>
      </c>
      <c r="Y536" s="13" t="s">
        <v>818</v>
      </c>
      <c r="Z536" s="13">
        <v>13</v>
      </c>
      <c r="AF536" s="13">
        <f t="shared" si="37"/>
        <v>13</v>
      </c>
      <c r="AG536" s="54">
        <f t="shared" ref="AG536:AG545" si="39">100/3</f>
        <v>33.333333333333336</v>
      </c>
      <c r="AH536" s="57">
        <f t="shared" si="38"/>
        <v>433.33333333333337</v>
      </c>
      <c r="AI536" s="13">
        <v>1</v>
      </c>
      <c r="AJ536" s="13" t="s">
        <v>704</v>
      </c>
      <c r="AK536" s="13">
        <v>8</v>
      </c>
      <c r="AM536" s="13" t="s">
        <v>818</v>
      </c>
    </row>
    <row r="537" spans="1:40" ht="15" customHeight="1" x14ac:dyDescent="0.25">
      <c r="A537" s="13" t="s">
        <v>925</v>
      </c>
      <c r="B537" s="13" t="s">
        <v>930</v>
      </c>
      <c r="C537" s="13">
        <v>2022</v>
      </c>
      <c r="D537" s="13">
        <v>250</v>
      </c>
      <c r="E537" s="13" t="s">
        <v>275</v>
      </c>
      <c r="F537" t="s">
        <v>921</v>
      </c>
      <c r="G537" t="s">
        <v>902</v>
      </c>
      <c r="H537" t="s">
        <v>922</v>
      </c>
      <c r="I537">
        <v>56.939</v>
      </c>
      <c r="J537">
        <v>-111.66248</v>
      </c>
      <c r="K537" s="13" t="s">
        <v>571</v>
      </c>
      <c r="M537" s="53">
        <v>44756</v>
      </c>
      <c r="N537" s="55" t="s">
        <v>283</v>
      </c>
      <c r="O537" s="13" t="s">
        <v>843</v>
      </c>
      <c r="P537" s="13">
        <v>100</v>
      </c>
      <c r="Q537" s="13" t="s">
        <v>32</v>
      </c>
      <c r="R537" s="13" t="s">
        <v>13</v>
      </c>
      <c r="S537" s="13" t="s">
        <v>749</v>
      </c>
      <c r="T537" s="13" t="s">
        <v>750</v>
      </c>
      <c r="U537" s="13" t="s">
        <v>814</v>
      </c>
      <c r="X537" s="13">
        <v>83992</v>
      </c>
      <c r="Y537" s="13" t="s">
        <v>819</v>
      </c>
      <c r="Z537" s="13">
        <v>1</v>
      </c>
      <c r="AF537" s="13">
        <f t="shared" si="37"/>
        <v>1</v>
      </c>
      <c r="AG537" s="54">
        <f t="shared" si="39"/>
        <v>33.333333333333336</v>
      </c>
      <c r="AH537" s="57">
        <f t="shared" si="38"/>
        <v>33.333333333333336</v>
      </c>
      <c r="AI537" s="13">
        <v>1</v>
      </c>
      <c r="AJ537" s="13" t="s">
        <v>706</v>
      </c>
      <c r="AK537" s="13">
        <v>8</v>
      </c>
      <c r="AM537" s="13" t="s">
        <v>819</v>
      </c>
    </row>
    <row r="538" spans="1:40" ht="15" customHeight="1" x14ac:dyDescent="0.25">
      <c r="A538" s="13" t="s">
        <v>925</v>
      </c>
      <c r="B538" s="13" t="s">
        <v>930</v>
      </c>
      <c r="C538" s="13">
        <v>2022</v>
      </c>
      <c r="D538" s="13">
        <v>250</v>
      </c>
      <c r="E538" s="13" t="s">
        <v>275</v>
      </c>
      <c r="F538" t="s">
        <v>921</v>
      </c>
      <c r="G538" t="s">
        <v>902</v>
      </c>
      <c r="H538" t="s">
        <v>922</v>
      </c>
      <c r="I538">
        <v>56.939</v>
      </c>
      <c r="J538">
        <v>-111.66248</v>
      </c>
      <c r="K538" s="13" t="s">
        <v>571</v>
      </c>
      <c r="M538" s="53">
        <v>44756</v>
      </c>
      <c r="N538" s="55" t="s">
        <v>283</v>
      </c>
      <c r="O538" s="13" t="s">
        <v>843</v>
      </c>
      <c r="P538" s="13">
        <v>100</v>
      </c>
      <c r="Q538" s="13" t="s">
        <v>32</v>
      </c>
      <c r="R538" s="13" t="s">
        <v>13</v>
      </c>
      <c r="S538" s="13" t="s">
        <v>749</v>
      </c>
      <c r="T538" s="13" t="s">
        <v>750</v>
      </c>
      <c r="U538" s="13" t="s">
        <v>814</v>
      </c>
      <c r="X538" s="13">
        <v>84016</v>
      </c>
      <c r="Y538" s="13" t="s">
        <v>827</v>
      </c>
      <c r="Z538" s="13">
        <v>4</v>
      </c>
      <c r="AF538" s="13">
        <f t="shared" si="37"/>
        <v>4</v>
      </c>
      <c r="AG538" s="54">
        <f t="shared" si="39"/>
        <v>33.333333333333336</v>
      </c>
      <c r="AH538" s="57">
        <f t="shared" si="38"/>
        <v>133.33333333333334</v>
      </c>
      <c r="AI538" s="13">
        <v>1</v>
      </c>
      <c r="AJ538" s="13" t="s">
        <v>706</v>
      </c>
      <c r="AK538" s="13">
        <v>8</v>
      </c>
      <c r="AM538" s="13" t="s">
        <v>827</v>
      </c>
    </row>
    <row r="539" spans="1:40" ht="15" customHeight="1" x14ac:dyDescent="0.25">
      <c r="A539" s="13" t="s">
        <v>925</v>
      </c>
      <c r="B539" s="13" t="s">
        <v>930</v>
      </c>
      <c r="C539" s="13">
        <v>2022</v>
      </c>
      <c r="D539" s="13">
        <v>250</v>
      </c>
      <c r="E539" s="13" t="s">
        <v>275</v>
      </c>
      <c r="F539" t="s">
        <v>921</v>
      </c>
      <c r="G539" t="s">
        <v>902</v>
      </c>
      <c r="H539" t="s">
        <v>922</v>
      </c>
      <c r="I539">
        <v>56.939</v>
      </c>
      <c r="J539">
        <v>-111.66248</v>
      </c>
      <c r="K539" s="13" t="s">
        <v>571</v>
      </c>
      <c r="M539" s="53">
        <v>44756</v>
      </c>
      <c r="N539" s="55" t="s">
        <v>283</v>
      </c>
      <c r="O539" s="13" t="s">
        <v>843</v>
      </c>
      <c r="P539" s="13">
        <v>100</v>
      </c>
      <c r="Q539" s="13" t="s">
        <v>32</v>
      </c>
      <c r="R539" s="13" t="s">
        <v>13</v>
      </c>
      <c r="S539" s="13" t="s">
        <v>749</v>
      </c>
      <c r="T539" s="13" t="s">
        <v>750</v>
      </c>
      <c r="U539" s="13" t="s">
        <v>824</v>
      </c>
      <c r="X539" s="13">
        <v>83872</v>
      </c>
      <c r="Y539" s="13" t="s">
        <v>826</v>
      </c>
      <c r="Z539" s="13">
        <v>2</v>
      </c>
      <c r="AF539" s="13">
        <f t="shared" si="37"/>
        <v>2</v>
      </c>
      <c r="AG539" s="54">
        <f t="shared" si="39"/>
        <v>33.333333333333336</v>
      </c>
      <c r="AH539" s="57">
        <f t="shared" si="38"/>
        <v>66.666666666666671</v>
      </c>
      <c r="AI539" s="13">
        <v>1</v>
      </c>
      <c r="AJ539" s="13" t="s">
        <v>704</v>
      </c>
      <c r="AK539" s="13">
        <v>8</v>
      </c>
      <c r="AM539" s="13" t="s">
        <v>826</v>
      </c>
    </row>
    <row r="540" spans="1:40" ht="15" customHeight="1" x14ac:dyDescent="0.25">
      <c r="A540" s="13" t="s">
        <v>925</v>
      </c>
      <c r="B540" s="13" t="s">
        <v>930</v>
      </c>
      <c r="C540" s="13">
        <v>2022</v>
      </c>
      <c r="D540" s="13">
        <v>250</v>
      </c>
      <c r="E540" s="13" t="s">
        <v>275</v>
      </c>
      <c r="F540" t="s">
        <v>921</v>
      </c>
      <c r="G540" t="s">
        <v>902</v>
      </c>
      <c r="H540" t="s">
        <v>922</v>
      </c>
      <c r="I540">
        <v>56.939</v>
      </c>
      <c r="J540">
        <v>-111.66248</v>
      </c>
      <c r="K540" s="13" t="s">
        <v>571</v>
      </c>
      <c r="M540" s="53">
        <v>44756</v>
      </c>
      <c r="N540" s="55" t="s">
        <v>283</v>
      </c>
      <c r="O540" s="13" t="s">
        <v>843</v>
      </c>
      <c r="P540" s="13">
        <v>100</v>
      </c>
      <c r="Q540" s="13" t="s">
        <v>32</v>
      </c>
      <c r="R540" s="13" t="s">
        <v>13</v>
      </c>
      <c r="S540" s="13" t="s">
        <v>749</v>
      </c>
      <c r="T540" s="13" t="s">
        <v>750</v>
      </c>
      <c r="U540" s="13" t="s">
        <v>834</v>
      </c>
      <c r="X540" s="13">
        <v>83969</v>
      </c>
      <c r="Y540" s="13" t="s">
        <v>835</v>
      </c>
      <c r="Z540" s="13">
        <v>1</v>
      </c>
      <c r="AF540" s="13">
        <f t="shared" si="37"/>
        <v>1</v>
      </c>
      <c r="AG540" s="54">
        <f t="shared" si="39"/>
        <v>33.333333333333336</v>
      </c>
      <c r="AH540" s="57">
        <f t="shared" si="38"/>
        <v>33.333333333333336</v>
      </c>
      <c r="AI540" s="13">
        <v>1</v>
      </c>
      <c r="AJ540" s="13" t="s">
        <v>706</v>
      </c>
      <c r="AK540" s="13">
        <v>8</v>
      </c>
      <c r="AM540" s="13" t="s">
        <v>835</v>
      </c>
    </row>
    <row r="541" spans="1:40" ht="15" customHeight="1" x14ac:dyDescent="0.25">
      <c r="A541" s="13" t="s">
        <v>925</v>
      </c>
      <c r="B541" s="13" t="s">
        <v>930</v>
      </c>
      <c r="C541" s="13">
        <v>2022</v>
      </c>
      <c r="D541" s="13">
        <v>250</v>
      </c>
      <c r="E541" s="13" t="s">
        <v>275</v>
      </c>
      <c r="F541" t="s">
        <v>921</v>
      </c>
      <c r="G541" t="s">
        <v>902</v>
      </c>
      <c r="H541" t="s">
        <v>922</v>
      </c>
      <c r="I541">
        <v>56.939</v>
      </c>
      <c r="J541">
        <v>-111.66248</v>
      </c>
      <c r="K541" s="13" t="s">
        <v>571</v>
      </c>
      <c r="M541" s="53">
        <v>44756</v>
      </c>
      <c r="N541" s="55" t="s">
        <v>283</v>
      </c>
      <c r="O541" s="13" t="s">
        <v>843</v>
      </c>
      <c r="P541" s="13">
        <v>100</v>
      </c>
      <c r="Q541" s="13" t="s">
        <v>32</v>
      </c>
      <c r="R541" s="13" t="s">
        <v>13</v>
      </c>
      <c r="S541" s="13" t="s">
        <v>749</v>
      </c>
      <c r="T541" s="13" t="s">
        <v>750</v>
      </c>
      <c r="X541" s="13">
        <v>83832</v>
      </c>
      <c r="Y541" s="13" t="s">
        <v>359</v>
      </c>
      <c r="Z541" s="13">
        <v>6</v>
      </c>
      <c r="AF541" s="13">
        <f t="shared" si="37"/>
        <v>6</v>
      </c>
      <c r="AG541" s="54">
        <f t="shared" si="39"/>
        <v>33.333333333333336</v>
      </c>
      <c r="AH541" s="57">
        <f t="shared" si="38"/>
        <v>200</v>
      </c>
      <c r="AJ541" s="13" t="s">
        <v>706</v>
      </c>
      <c r="AK541" s="13">
        <v>8</v>
      </c>
      <c r="AM541" s="13" t="s">
        <v>359</v>
      </c>
    </row>
    <row r="542" spans="1:40" ht="15" customHeight="1" x14ac:dyDescent="0.25">
      <c r="A542" s="13" t="s">
        <v>925</v>
      </c>
      <c r="B542" s="13" t="s">
        <v>930</v>
      </c>
      <c r="C542" s="13">
        <v>2022</v>
      </c>
      <c r="D542" s="13">
        <v>250</v>
      </c>
      <c r="E542" s="13" t="s">
        <v>275</v>
      </c>
      <c r="F542" t="s">
        <v>921</v>
      </c>
      <c r="G542" t="s">
        <v>902</v>
      </c>
      <c r="H542" t="s">
        <v>922</v>
      </c>
      <c r="I542">
        <v>56.939</v>
      </c>
      <c r="J542">
        <v>-111.66248</v>
      </c>
      <c r="K542" s="13" t="s">
        <v>571</v>
      </c>
      <c r="M542" s="53">
        <v>44756</v>
      </c>
      <c r="N542" s="55" t="s">
        <v>283</v>
      </c>
      <c r="O542" s="13" t="s">
        <v>843</v>
      </c>
      <c r="P542" s="13">
        <v>100</v>
      </c>
      <c r="Q542" s="13" t="s">
        <v>83</v>
      </c>
      <c r="R542" s="13" t="s">
        <v>13</v>
      </c>
      <c r="S542" s="13" t="s">
        <v>760</v>
      </c>
      <c r="T542" s="13" t="s">
        <v>816</v>
      </c>
      <c r="X542" s="13">
        <v>85258</v>
      </c>
      <c r="Y542" s="13" t="s">
        <v>817</v>
      </c>
      <c r="Z542" s="13">
        <v>12</v>
      </c>
      <c r="AF542" s="13">
        <f t="shared" si="37"/>
        <v>12</v>
      </c>
      <c r="AG542" s="54">
        <f t="shared" si="39"/>
        <v>33.333333333333336</v>
      </c>
      <c r="AH542" s="57">
        <f t="shared" si="38"/>
        <v>400</v>
      </c>
      <c r="AI542" s="13">
        <v>1</v>
      </c>
      <c r="AJ542" s="13" t="s">
        <v>704</v>
      </c>
      <c r="AK542" s="13">
        <v>8</v>
      </c>
      <c r="AM542" s="13" t="s">
        <v>817</v>
      </c>
    </row>
    <row r="543" spans="1:40" ht="15" customHeight="1" x14ac:dyDescent="0.25">
      <c r="A543" s="13" t="s">
        <v>925</v>
      </c>
      <c r="B543" s="13" t="s">
        <v>930</v>
      </c>
      <c r="C543" s="13">
        <v>2022</v>
      </c>
      <c r="D543" s="13">
        <v>250</v>
      </c>
      <c r="E543" s="13" t="s">
        <v>275</v>
      </c>
      <c r="F543" t="s">
        <v>921</v>
      </c>
      <c r="G543" t="s">
        <v>902</v>
      </c>
      <c r="H543" t="s">
        <v>922</v>
      </c>
      <c r="I543">
        <v>56.939</v>
      </c>
      <c r="J543">
        <v>-111.66248</v>
      </c>
      <c r="K543" s="13" t="s">
        <v>571</v>
      </c>
      <c r="M543" s="53">
        <v>44756</v>
      </c>
      <c r="N543" s="55" t="s">
        <v>283</v>
      </c>
      <c r="O543" s="13" t="s">
        <v>843</v>
      </c>
      <c r="P543" s="13">
        <v>100</v>
      </c>
      <c r="Q543" s="13" t="s">
        <v>83</v>
      </c>
      <c r="R543" s="13" t="s">
        <v>13</v>
      </c>
      <c r="S543" s="13" t="s">
        <v>760</v>
      </c>
      <c r="T543" s="13" t="s">
        <v>820</v>
      </c>
      <c r="U543" s="13" t="s">
        <v>821</v>
      </c>
      <c r="X543" s="13">
        <v>88634</v>
      </c>
      <c r="Y543" s="13" t="s">
        <v>822</v>
      </c>
      <c r="Z543" s="13">
        <v>29</v>
      </c>
      <c r="AF543" s="13">
        <f t="shared" si="37"/>
        <v>29</v>
      </c>
      <c r="AG543" s="54">
        <f t="shared" si="39"/>
        <v>33.333333333333336</v>
      </c>
      <c r="AH543" s="57">
        <f t="shared" si="38"/>
        <v>966.66666666666674</v>
      </c>
      <c r="AI543" s="13">
        <v>1</v>
      </c>
      <c r="AJ543" s="13" t="s">
        <v>706</v>
      </c>
      <c r="AK543" s="13">
        <v>8</v>
      </c>
      <c r="AM543" s="13" t="s">
        <v>822</v>
      </c>
    </row>
    <row r="544" spans="1:40" ht="15" customHeight="1" x14ac:dyDescent="0.25">
      <c r="A544" s="13" t="s">
        <v>925</v>
      </c>
      <c r="B544" s="13" t="s">
        <v>930</v>
      </c>
      <c r="C544" s="13">
        <v>2022</v>
      </c>
      <c r="D544" s="13">
        <v>250</v>
      </c>
      <c r="E544" s="13" t="s">
        <v>275</v>
      </c>
      <c r="F544" t="s">
        <v>921</v>
      </c>
      <c r="G544" t="s">
        <v>902</v>
      </c>
      <c r="H544" t="s">
        <v>922</v>
      </c>
      <c r="I544">
        <v>56.939</v>
      </c>
      <c r="J544">
        <v>-111.66248</v>
      </c>
      <c r="K544" s="13" t="s">
        <v>571</v>
      </c>
      <c r="M544" s="53">
        <v>44756</v>
      </c>
      <c r="N544" s="55" t="s">
        <v>283</v>
      </c>
      <c r="O544" s="13" t="s">
        <v>843</v>
      </c>
      <c r="P544" s="13">
        <v>100</v>
      </c>
      <c r="Q544" s="13" t="s">
        <v>83</v>
      </c>
      <c r="R544" s="13" t="s">
        <v>13</v>
      </c>
      <c r="S544" s="13" t="s">
        <v>760</v>
      </c>
      <c r="X544" s="13">
        <v>85257</v>
      </c>
      <c r="Y544" s="13" t="s">
        <v>360</v>
      </c>
      <c r="Z544" s="13">
        <v>2</v>
      </c>
      <c r="AF544" s="13">
        <f t="shared" si="37"/>
        <v>2</v>
      </c>
      <c r="AG544" s="54">
        <f t="shared" si="39"/>
        <v>33.333333333333336</v>
      </c>
      <c r="AH544" s="57">
        <f t="shared" si="38"/>
        <v>66.666666666666671</v>
      </c>
      <c r="AJ544" s="13" t="s">
        <v>704</v>
      </c>
      <c r="AK544" s="13">
        <v>8</v>
      </c>
      <c r="AM544" s="13" t="s">
        <v>360</v>
      </c>
    </row>
    <row r="545" spans="1:40" ht="15" customHeight="1" x14ac:dyDescent="0.25">
      <c r="A545" s="13" t="s">
        <v>925</v>
      </c>
      <c r="B545" s="13" t="s">
        <v>930</v>
      </c>
      <c r="C545" s="13">
        <v>2022</v>
      </c>
      <c r="D545" s="13">
        <v>250</v>
      </c>
      <c r="E545" s="13" t="s">
        <v>275</v>
      </c>
      <c r="F545" t="s">
        <v>921</v>
      </c>
      <c r="G545" t="s">
        <v>902</v>
      </c>
      <c r="H545" t="s">
        <v>922</v>
      </c>
      <c r="I545">
        <v>56.939</v>
      </c>
      <c r="J545">
        <v>-111.66248</v>
      </c>
      <c r="K545" s="13" t="s">
        <v>571</v>
      </c>
      <c r="M545" s="53">
        <v>44756</v>
      </c>
      <c r="N545" s="55" t="s">
        <v>283</v>
      </c>
      <c r="O545" s="13" t="s">
        <v>843</v>
      </c>
      <c r="P545" s="13">
        <v>100</v>
      </c>
      <c r="Q545" s="13" t="s">
        <v>91</v>
      </c>
      <c r="R545" s="13" t="s">
        <v>13</v>
      </c>
      <c r="S545" s="13" t="s">
        <v>748</v>
      </c>
      <c r="X545" s="13">
        <v>84195</v>
      </c>
      <c r="Y545" s="13" t="s">
        <v>377</v>
      </c>
      <c r="Z545" s="13">
        <v>53</v>
      </c>
      <c r="AF545" s="13">
        <f t="shared" si="37"/>
        <v>53</v>
      </c>
      <c r="AG545" s="54">
        <f t="shared" si="39"/>
        <v>33.333333333333336</v>
      </c>
      <c r="AH545" s="57">
        <f t="shared" si="38"/>
        <v>1766.6666666666667</v>
      </c>
      <c r="AI545" s="13">
        <v>1</v>
      </c>
      <c r="AJ545" s="13" t="s">
        <v>704</v>
      </c>
      <c r="AK545" s="13">
        <v>8</v>
      </c>
      <c r="AM545" s="13" t="s">
        <v>377</v>
      </c>
    </row>
    <row r="546" spans="1:40" ht="15" customHeight="1" x14ac:dyDescent="0.25">
      <c r="A546" s="13" t="s">
        <v>925</v>
      </c>
      <c r="B546" s="13" t="s">
        <v>930</v>
      </c>
      <c r="C546" s="13">
        <v>2022</v>
      </c>
      <c r="D546" s="13">
        <v>250</v>
      </c>
      <c r="E546" s="13" t="s">
        <v>275</v>
      </c>
      <c r="F546" t="s">
        <v>921</v>
      </c>
      <c r="G546" t="s">
        <v>902</v>
      </c>
      <c r="H546" t="s">
        <v>922</v>
      </c>
      <c r="I546">
        <v>56.939</v>
      </c>
      <c r="J546">
        <v>-111.66248</v>
      </c>
      <c r="K546" s="13" t="s">
        <v>571</v>
      </c>
      <c r="M546" s="53">
        <v>44756</v>
      </c>
      <c r="N546" s="55" t="s">
        <v>287</v>
      </c>
      <c r="O546" s="13">
        <v>100</v>
      </c>
      <c r="P546" s="13">
        <v>100</v>
      </c>
      <c r="Q546" s="13" t="s">
        <v>19</v>
      </c>
      <c r="R546" s="13" t="s">
        <v>13</v>
      </c>
      <c r="S546" s="13" t="s">
        <v>583</v>
      </c>
      <c r="T546" s="13" t="s">
        <v>596</v>
      </c>
      <c r="U546" s="13" t="s">
        <v>619</v>
      </c>
      <c r="V546" s="13" t="s">
        <v>678</v>
      </c>
      <c r="W546" s="13" t="s">
        <v>696</v>
      </c>
      <c r="X546" s="13">
        <v>112118</v>
      </c>
      <c r="Y546" s="13" t="s">
        <v>435</v>
      </c>
      <c r="AB546" s="13">
        <v>1</v>
      </c>
      <c r="AF546" s="13">
        <f t="shared" si="37"/>
        <v>1</v>
      </c>
      <c r="AG546" s="54">
        <f t="shared" ref="AG546:AG577" si="40">P546/O546</f>
        <v>1</v>
      </c>
      <c r="AH546" s="57">
        <f t="shared" si="38"/>
        <v>1</v>
      </c>
      <c r="AI546" s="13">
        <v>1</v>
      </c>
      <c r="AJ546" s="13" t="s">
        <v>703</v>
      </c>
      <c r="AK546" s="13">
        <v>5</v>
      </c>
      <c r="AM546" s="13" t="s">
        <v>702</v>
      </c>
      <c r="AN546" s="13" t="s">
        <v>737</v>
      </c>
    </row>
    <row r="547" spans="1:40" ht="15" customHeight="1" x14ac:dyDescent="0.25">
      <c r="A547" s="13" t="s">
        <v>925</v>
      </c>
      <c r="B547" s="13" t="s">
        <v>930</v>
      </c>
      <c r="C547" s="13">
        <v>2022</v>
      </c>
      <c r="D547" s="13">
        <v>250</v>
      </c>
      <c r="E547" s="13" t="s">
        <v>275</v>
      </c>
      <c r="F547" t="s">
        <v>921</v>
      </c>
      <c r="G547" t="s">
        <v>902</v>
      </c>
      <c r="H547" t="s">
        <v>922</v>
      </c>
      <c r="I547">
        <v>56.939</v>
      </c>
      <c r="J547">
        <v>-111.66248</v>
      </c>
      <c r="K547" s="13" t="s">
        <v>571</v>
      </c>
      <c r="M547" s="53">
        <v>44756</v>
      </c>
      <c r="N547" s="13" t="s">
        <v>283</v>
      </c>
      <c r="O547" s="13">
        <v>3</v>
      </c>
      <c r="P547" s="13">
        <v>100</v>
      </c>
      <c r="Q547" s="13" t="s">
        <v>19</v>
      </c>
      <c r="R547" s="13" t="s">
        <v>13</v>
      </c>
      <c r="S547" s="13" t="s">
        <v>583</v>
      </c>
      <c r="T547" s="13" t="s">
        <v>596</v>
      </c>
      <c r="U547" s="13" t="s">
        <v>619</v>
      </c>
      <c r="V547" s="13" t="s">
        <v>679</v>
      </c>
      <c r="X547" s="13">
        <v>678402</v>
      </c>
      <c r="Y547" s="13" t="s">
        <v>392</v>
      </c>
      <c r="AB547" s="13">
        <v>1</v>
      </c>
      <c r="AF547" s="13">
        <f t="shared" si="37"/>
        <v>1</v>
      </c>
      <c r="AG547" s="54">
        <f t="shared" si="40"/>
        <v>33.333333333333336</v>
      </c>
      <c r="AH547" s="57">
        <f t="shared" si="38"/>
        <v>33.333333333333336</v>
      </c>
      <c r="AI547" s="13">
        <v>1</v>
      </c>
      <c r="AJ547" s="13" t="s">
        <v>703</v>
      </c>
      <c r="AK547" s="13">
        <v>5</v>
      </c>
      <c r="AM547" s="13" t="s">
        <v>422</v>
      </c>
      <c r="AN547" s="13" t="s">
        <v>392</v>
      </c>
    </row>
    <row r="548" spans="1:40" ht="15" customHeight="1" x14ac:dyDescent="0.25">
      <c r="A548" s="13" t="s">
        <v>925</v>
      </c>
      <c r="B548" s="13" t="s">
        <v>930</v>
      </c>
      <c r="C548" s="13">
        <v>2022</v>
      </c>
      <c r="D548" s="13">
        <v>250</v>
      </c>
      <c r="E548" s="13" t="s">
        <v>275</v>
      </c>
      <c r="F548" t="s">
        <v>921</v>
      </c>
      <c r="G548" t="s">
        <v>902</v>
      </c>
      <c r="H548" t="s">
        <v>922</v>
      </c>
      <c r="I548">
        <v>56.939</v>
      </c>
      <c r="J548">
        <v>-111.66248</v>
      </c>
      <c r="K548" s="13" t="s">
        <v>571</v>
      </c>
      <c r="M548" s="53">
        <v>44756</v>
      </c>
      <c r="N548" s="13" t="s">
        <v>283</v>
      </c>
      <c r="O548" s="13">
        <v>3</v>
      </c>
      <c r="P548" s="13">
        <v>100</v>
      </c>
      <c r="Q548" s="13" t="s">
        <v>19</v>
      </c>
      <c r="R548" s="13" t="s">
        <v>13</v>
      </c>
      <c r="S548" s="13" t="s">
        <v>583</v>
      </c>
      <c r="T548" s="13" t="s">
        <v>596</v>
      </c>
      <c r="U548" s="13" t="s">
        <v>619</v>
      </c>
      <c r="V548" s="13" t="s">
        <v>681</v>
      </c>
      <c r="W548" s="13" t="s">
        <v>700</v>
      </c>
      <c r="X548" s="13">
        <v>112278</v>
      </c>
      <c r="Y548" s="13" t="s">
        <v>368</v>
      </c>
      <c r="AB548" s="13">
        <v>1</v>
      </c>
      <c r="AF548" s="13">
        <f t="shared" si="37"/>
        <v>1</v>
      </c>
      <c r="AG548" s="54">
        <f t="shared" si="40"/>
        <v>33.333333333333336</v>
      </c>
      <c r="AH548" s="57">
        <f t="shared" si="38"/>
        <v>33.333333333333336</v>
      </c>
      <c r="AI548" s="13">
        <v>1</v>
      </c>
      <c r="AJ548" s="13" t="s">
        <v>703</v>
      </c>
      <c r="AK548" s="13">
        <v>5</v>
      </c>
      <c r="AM548" s="13" t="s">
        <v>368</v>
      </c>
    </row>
    <row r="549" spans="1:40" ht="15" customHeight="1" x14ac:dyDescent="0.25">
      <c r="A549" s="13" t="s">
        <v>925</v>
      </c>
      <c r="B549" s="13" t="s">
        <v>930</v>
      </c>
      <c r="C549" s="13">
        <v>2022</v>
      </c>
      <c r="D549" s="13">
        <v>250</v>
      </c>
      <c r="E549" s="13" t="s">
        <v>275</v>
      </c>
      <c r="F549" t="s">
        <v>921</v>
      </c>
      <c r="G549" t="s">
        <v>902</v>
      </c>
      <c r="H549" t="s">
        <v>922</v>
      </c>
      <c r="I549">
        <v>56.939</v>
      </c>
      <c r="J549">
        <v>-111.66248</v>
      </c>
      <c r="K549" s="13" t="s">
        <v>571</v>
      </c>
      <c r="M549" s="53">
        <v>44756</v>
      </c>
      <c r="N549" s="13" t="s">
        <v>283</v>
      </c>
      <c r="O549" s="13">
        <v>3</v>
      </c>
      <c r="P549" s="13">
        <v>100</v>
      </c>
      <c r="Q549" s="13" t="s">
        <v>19</v>
      </c>
      <c r="R549" s="13" t="s">
        <v>13</v>
      </c>
      <c r="S549" s="13" t="s">
        <v>583</v>
      </c>
      <c r="T549" s="13" t="s">
        <v>596</v>
      </c>
      <c r="X549" s="13">
        <v>109216</v>
      </c>
      <c r="Y549" s="13" t="s">
        <v>367</v>
      </c>
      <c r="AB549" s="13">
        <v>1</v>
      </c>
      <c r="AF549" s="13">
        <f t="shared" si="37"/>
        <v>1</v>
      </c>
      <c r="AG549" s="54">
        <f t="shared" si="40"/>
        <v>33.333333333333336</v>
      </c>
      <c r="AH549" s="57">
        <f t="shared" si="38"/>
        <v>33.333333333333336</v>
      </c>
      <c r="AJ549" s="13" t="s">
        <v>708</v>
      </c>
      <c r="AK549" s="13">
        <v>1</v>
      </c>
      <c r="AL549" s="13" t="s">
        <v>776</v>
      </c>
      <c r="AM549" s="13" t="s">
        <v>367</v>
      </c>
    </row>
    <row r="550" spans="1:40" ht="15" customHeight="1" x14ac:dyDescent="0.25">
      <c r="A550" s="13" t="s">
        <v>925</v>
      </c>
      <c r="B550" s="13" t="s">
        <v>930</v>
      </c>
      <c r="C550" s="13">
        <v>2022</v>
      </c>
      <c r="D550" s="13">
        <v>250</v>
      </c>
      <c r="E550" s="13" t="s">
        <v>275</v>
      </c>
      <c r="F550" t="s">
        <v>921</v>
      </c>
      <c r="G550" t="s">
        <v>902</v>
      </c>
      <c r="H550" t="s">
        <v>922</v>
      </c>
      <c r="I550">
        <v>56.939</v>
      </c>
      <c r="J550">
        <v>-111.66248</v>
      </c>
      <c r="K550" s="13" t="s">
        <v>571</v>
      </c>
      <c r="M550" s="53">
        <v>44756</v>
      </c>
      <c r="N550" s="13" t="s">
        <v>283</v>
      </c>
      <c r="O550" s="13">
        <v>3</v>
      </c>
      <c r="P550" s="13">
        <v>100</v>
      </c>
      <c r="Q550" s="13" t="s">
        <v>16</v>
      </c>
      <c r="R550" s="13" t="s">
        <v>13</v>
      </c>
      <c r="S550" s="13" t="s">
        <v>583</v>
      </c>
      <c r="T550" s="13" t="s">
        <v>593</v>
      </c>
      <c r="U550" s="13" t="s">
        <v>621</v>
      </c>
      <c r="V550" s="13" t="s">
        <v>667</v>
      </c>
      <c r="X550" s="13">
        <v>127338</v>
      </c>
      <c r="Y550" s="13" t="s">
        <v>339</v>
      </c>
      <c r="AB550" s="13">
        <v>33</v>
      </c>
      <c r="AD550" s="13">
        <v>2</v>
      </c>
      <c r="AF550" s="13">
        <f t="shared" si="37"/>
        <v>35</v>
      </c>
      <c r="AG550" s="54">
        <f t="shared" si="40"/>
        <v>33.333333333333336</v>
      </c>
      <c r="AH550" s="57">
        <f t="shared" si="38"/>
        <v>1166.6666666666667</v>
      </c>
      <c r="AI550" s="13">
        <v>1</v>
      </c>
      <c r="AJ550" s="13" t="s">
        <v>703</v>
      </c>
      <c r="AK550" s="13">
        <v>6</v>
      </c>
      <c r="AM550" s="13" t="s">
        <v>339</v>
      </c>
    </row>
    <row r="551" spans="1:40" ht="15" customHeight="1" x14ac:dyDescent="0.25">
      <c r="A551" s="13" t="s">
        <v>925</v>
      </c>
      <c r="B551" s="13" t="s">
        <v>930</v>
      </c>
      <c r="C551" s="13">
        <v>2022</v>
      </c>
      <c r="D551" s="13">
        <v>250</v>
      </c>
      <c r="E551" s="13" t="s">
        <v>275</v>
      </c>
      <c r="F551" t="s">
        <v>921</v>
      </c>
      <c r="G551" t="s">
        <v>902</v>
      </c>
      <c r="H551" t="s">
        <v>922</v>
      </c>
      <c r="I551">
        <v>56.939</v>
      </c>
      <c r="J551">
        <v>-111.66248</v>
      </c>
      <c r="K551" s="13" t="s">
        <v>571</v>
      </c>
      <c r="M551" s="53">
        <v>44756</v>
      </c>
      <c r="N551" s="13" t="s">
        <v>283</v>
      </c>
      <c r="O551" s="13">
        <v>3</v>
      </c>
      <c r="P551" s="13">
        <v>100</v>
      </c>
      <c r="Q551" s="13" t="s">
        <v>16</v>
      </c>
      <c r="R551" s="13" t="s">
        <v>13</v>
      </c>
      <c r="S551" s="13" t="s">
        <v>583</v>
      </c>
      <c r="T551" s="13" t="s">
        <v>593</v>
      </c>
      <c r="U551" s="13" t="s">
        <v>620</v>
      </c>
      <c r="V551" s="13" t="s">
        <v>666</v>
      </c>
      <c r="X551" s="13">
        <v>125904</v>
      </c>
      <c r="Y551" s="13" t="s">
        <v>340</v>
      </c>
      <c r="AB551" s="13">
        <v>1</v>
      </c>
      <c r="AF551" s="13">
        <f t="shared" si="37"/>
        <v>1</v>
      </c>
      <c r="AG551" s="54">
        <f t="shared" si="40"/>
        <v>33.333333333333336</v>
      </c>
      <c r="AH551" s="57">
        <f t="shared" si="38"/>
        <v>33.333333333333336</v>
      </c>
      <c r="AI551" s="13">
        <v>1</v>
      </c>
      <c r="AJ551" s="13" t="s">
        <v>703</v>
      </c>
      <c r="AK551" s="13">
        <v>7</v>
      </c>
      <c r="AM551" s="13" t="s">
        <v>340</v>
      </c>
    </row>
    <row r="552" spans="1:40" ht="15" customHeight="1" x14ac:dyDescent="0.25">
      <c r="A552" s="13" t="s">
        <v>925</v>
      </c>
      <c r="B552" s="13" t="s">
        <v>930</v>
      </c>
      <c r="C552" s="13">
        <v>2022</v>
      </c>
      <c r="D552" s="13">
        <v>250</v>
      </c>
      <c r="E552" s="13" t="s">
        <v>275</v>
      </c>
      <c r="F552" t="s">
        <v>921</v>
      </c>
      <c r="G552" t="s">
        <v>902</v>
      </c>
      <c r="H552" t="s">
        <v>922</v>
      </c>
      <c r="I552">
        <v>56.939</v>
      </c>
      <c r="J552">
        <v>-111.66248</v>
      </c>
      <c r="K552" s="13" t="s">
        <v>571</v>
      </c>
      <c r="M552" s="53">
        <v>44756</v>
      </c>
      <c r="N552" s="13" t="s">
        <v>283</v>
      </c>
      <c r="O552" s="13">
        <v>3</v>
      </c>
      <c r="P552" s="13">
        <v>100</v>
      </c>
      <c r="Q552" s="13" t="s">
        <v>16</v>
      </c>
      <c r="R552" s="13" t="s">
        <v>13</v>
      </c>
      <c r="S552" s="13" t="s">
        <v>583</v>
      </c>
      <c r="T552" s="13" t="s">
        <v>593</v>
      </c>
      <c r="U552" s="13" t="s">
        <v>615</v>
      </c>
      <c r="V552" s="13" t="s">
        <v>665</v>
      </c>
      <c r="W552" s="13" t="s">
        <v>686</v>
      </c>
      <c r="X552" s="13">
        <v>129428</v>
      </c>
      <c r="Y552" s="13" t="s">
        <v>315</v>
      </c>
      <c r="AB552" s="13">
        <v>3</v>
      </c>
      <c r="AF552" s="13">
        <f t="shared" si="37"/>
        <v>3</v>
      </c>
      <c r="AG552" s="54">
        <f t="shared" si="40"/>
        <v>33.333333333333336</v>
      </c>
      <c r="AH552" s="57">
        <f t="shared" si="38"/>
        <v>100</v>
      </c>
      <c r="AI552" s="13">
        <v>1</v>
      </c>
      <c r="AJ552" s="13" t="s">
        <v>704</v>
      </c>
      <c r="AK552" s="13">
        <v>8</v>
      </c>
      <c r="AM552" s="13" t="s">
        <v>315</v>
      </c>
    </row>
    <row r="553" spans="1:40" ht="15" customHeight="1" x14ac:dyDescent="0.25">
      <c r="A553" s="13" t="s">
        <v>925</v>
      </c>
      <c r="B553" s="13" t="s">
        <v>930</v>
      </c>
      <c r="C553" s="13">
        <v>2022</v>
      </c>
      <c r="D553" s="13">
        <v>250</v>
      </c>
      <c r="E553" s="13" t="s">
        <v>275</v>
      </c>
      <c r="F553" t="s">
        <v>921</v>
      </c>
      <c r="G553" t="s">
        <v>902</v>
      </c>
      <c r="H553" t="s">
        <v>922</v>
      </c>
      <c r="I553">
        <v>56.939</v>
      </c>
      <c r="J553">
        <v>-111.66248</v>
      </c>
      <c r="K553" s="13" t="s">
        <v>571</v>
      </c>
      <c r="M553" s="53">
        <v>44756</v>
      </c>
      <c r="N553" s="13" t="s">
        <v>283</v>
      </c>
      <c r="O553" s="13">
        <v>3</v>
      </c>
      <c r="P553" s="13">
        <v>100</v>
      </c>
      <c r="Q553" s="13" t="s">
        <v>16</v>
      </c>
      <c r="R553" s="13" t="s">
        <v>13</v>
      </c>
      <c r="S553" s="13" t="s">
        <v>583</v>
      </c>
      <c r="T553" s="13" t="s">
        <v>593</v>
      </c>
      <c r="U553" s="13" t="s">
        <v>615</v>
      </c>
      <c r="V553" s="13" t="s">
        <v>665</v>
      </c>
      <c r="W553" s="13" t="s">
        <v>686</v>
      </c>
      <c r="X553" s="13">
        <v>129470</v>
      </c>
      <c r="Y553" s="13" t="s">
        <v>364</v>
      </c>
      <c r="AB553" s="13">
        <v>5</v>
      </c>
      <c r="AF553" s="13">
        <f t="shared" si="37"/>
        <v>5</v>
      </c>
      <c r="AG553" s="54">
        <f t="shared" si="40"/>
        <v>33.333333333333336</v>
      </c>
      <c r="AH553" s="57">
        <f t="shared" si="38"/>
        <v>166.66666666666669</v>
      </c>
      <c r="AI553" s="13">
        <v>1</v>
      </c>
      <c r="AJ553" s="13" t="s">
        <v>704</v>
      </c>
      <c r="AK553" s="13">
        <v>10</v>
      </c>
      <c r="AM553" s="13" t="s">
        <v>364</v>
      </c>
    </row>
    <row r="554" spans="1:40" ht="15" customHeight="1" x14ac:dyDescent="0.25">
      <c r="A554" s="13" t="s">
        <v>925</v>
      </c>
      <c r="B554" s="13" t="s">
        <v>930</v>
      </c>
      <c r="C554" s="13">
        <v>2022</v>
      </c>
      <c r="D554" s="13">
        <v>250</v>
      </c>
      <c r="E554" s="13" t="s">
        <v>275</v>
      </c>
      <c r="F554" t="s">
        <v>921</v>
      </c>
      <c r="G554" t="s">
        <v>902</v>
      </c>
      <c r="H554" t="s">
        <v>922</v>
      </c>
      <c r="I554">
        <v>56.939</v>
      </c>
      <c r="J554">
        <v>-111.66248</v>
      </c>
      <c r="K554" s="13" t="s">
        <v>571</v>
      </c>
      <c r="M554" s="53">
        <v>44756</v>
      </c>
      <c r="N554" s="13" t="s">
        <v>283</v>
      </c>
      <c r="O554" s="13">
        <v>3</v>
      </c>
      <c r="P554" s="13">
        <v>100</v>
      </c>
      <c r="Q554" s="13" t="s">
        <v>16</v>
      </c>
      <c r="R554" s="13" t="s">
        <v>13</v>
      </c>
      <c r="S554" s="13" t="s">
        <v>583</v>
      </c>
      <c r="T554" s="13" t="s">
        <v>593</v>
      </c>
      <c r="U554" s="13" t="s">
        <v>615</v>
      </c>
      <c r="V554" s="13" t="s">
        <v>665</v>
      </c>
      <c r="W554" s="13" t="s">
        <v>687</v>
      </c>
      <c r="X554" s="13" t="s">
        <v>702</v>
      </c>
      <c r="Y554" s="13" t="s">
        <v>311</v>
      </c>
      <c r="AB554" s="13">
        <v>1</v>
      </c>
      <c r="AF554" s="13">
        <f t="shared" si="37"/>
        <v>1</v>
      </c>
      <c r="AG554" s="54">
        <f t="shared" si="40"/>
        <v>33.333333333333336</v>
      </c>
      <c r="AH554" s="57">
        <f t="shared" si="38"/>
        <v>33.333333333333336</v>
      </c>
      <c r="AI554" s="13">
        <v>1</v>
      </c>
      <c r="AJ554" s="13" t="s">
        <v>704</v>
      </c>
      <c r="AK554" s="13">
        <v>6</v>
      </c>
      <c r="AM554" s="13" t="s">
        <v>311</v>
      </c>
      <c r="AN554" s="13" t="s">
        <v>714</v>
      </c>
    </row>
    <row r="555" spans="1:40" ht="15" customHeight="1" x14ac:dyDescent="0.25">
      <c r="A555" s="13" t="s">
        <v>925</v>
      </c>
      <c r="B555" s="13" t="s">
        <v>930</v>
      </c>
      <c r="C555" s="13">
        <v>2022</v>
      </c>
      <c r="D555" s="13">
        <v>250</v>
      </c>
      <c r="E555" s="13" t="s">
        <v>275</v>
      </c>
      <c r="F555" t="s">
        <v>921</v>
      </c>
      <c r="G555" t="s">
        <v>902</v>
      </c>
      <c r="H555" t="s">
        <v>922</v>
      </c>
      <c r="I555">
        <v>56.939</v>
      </c>
      <c r="J555">
        <v>-111.66248</v>
      </c>
      <c r="K555" s="13" t="s">
        <v>571</v>
      </c>
      <c r="M555" s="53">
        <v>44756</v>
      </c>
      <c r="N555" s="13" t="s">
        <v>283</v>
      </c>
      <c r="O555" s="13">
        <v>3</v>
      </c>
      <c r="P555" s="13">
        <v>100</v>
      </c>
      <c r="Q555" s="13" t="s">
        <v>16</v>
      </c>
      <c r="R555" s="13" t="s">
        <v>13</v>
      </c>
      <c r="S555" s="13" t="s">
        <v>583</v>
      </c>
      <c r="T555" s="13" t="s">
        <v>593</v>
      </c>
      <c r="U555" s="13" t="s">
        <v>615</v>
      </c>
      <c r="V555" s="13" t="s">
        <v>665</v>
      </c>
      <c r="W555" s="13" t="s">
        <v>687</v>
      </c>
      <c r="X555" s="13">
        <v>129935</v>
      </c>
      <c r="Y555" s="13" t="s">
        <v>310</v>
      </c>
      <c r="AB555" s="13">
        <v>3</v>
      </c>
      <c r="AF555" s="13">
        <f t="shared" si="37"/>
        <v>3</v>
      </c>
      <c r="AG555" s="54">
        <f t="shared" si="40"/>
        <v>33.333333333333336</v>
      </c>
      <c r="AH555" s="57">
        <f t="shared" si="38"/>
        <v>100</v>
      </c>
      <c r="AI555" s="13">
        <v>1</v>
      </c>
      <c r="AJ555" s="13" t="s">
        <v>704</v>
      </c>
      <c r="AK555" s="13">
        <v>6</v>
      </c>
      <c r="AM555" s="13" t="s">
        <v>310</v>
      </c>
    </row>
    <row r="556" spans="1:40" ht="15" customHeight="1" x14ac:dyDescent="0.25">
      <c r="A556" s="13" t="s">
        <v>925</v>
      </c>
      <c r="B556" s="13" t="s">
        <v>930</v>
      </c>
      <c r="C556" s="13">
        <v>2022</v>
      </c>
      <c r="D556" s="13">
        <v>250</v>
      </c>
      <c r="E556" s="13" t="s">
        <v>275</v>
      </c>
      <c r="F556" t="s">
        <v>921</v>
      </c>
      <c r="G556" t="s">
        <v>902</v>
      </c>
      <c r="H556" t="s">
        <v>922</v>
      </c>
      <c r="I556">
        <v>56.939</v>
      </c>
      <c r="J556">
        <v>-111.66248</v>
      </c>
      <c r="K556" s="13" t="s">
        <v>571</v>
      </c>
      <c r="M556" s="53">
        <v>44756</v>
      </c>
      <c r="N556" s="13" t="s">
        <v>283</v>
      </c>
      <c r="O556" s="13">
        <v>3</v>
      </c>
      <c r="P556" s="13">
        <v>100</v>
      </c>
      <c r="Q556" s="13" t="s">
        <v>16</v>
      </c>
      <c r="R556" s="13" t="s">
        <v>13</v>
      </c>
      <c r="S556" s="13" t="s">
        <v>583</v>
      </c>
      <c r="T556" s="13" t="s">
        <v>593</v>
      </c>
      <c r="U556" s="13" t="s">
        <v>615</v>
      </c>
      <c r="V556" s="13" t="s">
        <v>661</v>
      </c>
      <c r="X556" s="13">
        <v>128463</v>
      </c>
      <c r="Y556" s="13" t="s">
        <v>316</v>
      </c>
      <c r="AB556" s="13">
        <v>2</v>
      </c>
      <c r="AF556" s="13">
        <f t="shared" si="37"/>
        <v>2</v>
      </c>
      <c r="AG556" s="54">
        <f t="shared" si="40"/>
        <v>33.333333333333336</v>
      </c>
      <c r="AH556" s="57">
        <f t="shared" si="38"/>
        <v>66.666666666666671</v>
      </c>
      <c r="AI556" s="13">
        <v>1</v>
      </c>
      <c r="AJ556" s="13" t="s">
        <v>704</v>
      </c>
      <c r="AK556" s="13">
        <v>10</v>
      </c>
      <c r="AM556" s="13" t="s">
        <v>316</v>
      </c>
    </row>
    <row r="557" spans="1:40" ht="15" customHeight="1" x14ac:dyDescent="0.25">
      <c r="A557" s="13" t="s">
        <v>925</v>
      </c>
      <c r="B557" s="13" t="s">
        <v>930</v>
      </c>
      <c r="C557" s="13">
        <v>2022</v>
      </c>
      <c r="D557" s="13">
        <v>250</v>
      </c>
      <c r="E557" s="13" t="s">
        <v>275</v>
      </c>
      <c r="F557" t="s">
        <v>921</v>
      </c>
      <c r="G557" t="s">
        <v>902</v>
      </c>
      <c r="H557" t="s">
        <v>922</v>
      </c>
      <c r="I557">
        <v>56.939</v>
      </c>
      <c r="J557">
        <v>-111.66248</v>
      </c>
      <c r="K557" s="13" t="s">
        <v>571</v>
      </c>
      <c r="M557" s="53">
        <v>44756</v>
      </c>
      <c r="N557" s="13" t="s">
        <v>283</v>
      </c>
      <c r="O557" s="13">
        <v>3</v>
      </c>
      <c r="P557" s="13">
        <v>100</v>
      </c>
      <c r="Q557" s="13" t="s">
        <v>16</v>
      </c>
      <c r="R557" s="13" t="s">
        <v>13</v>
      </c>
      <c r="S557" s="13" t="s">
        <v>583</v>
      </c>
      <c r="T557" s="13" t="s">
        <v>593</v>
      </c>
      <c r="U557" s="13" t="s">
        <v>615</v>
      </c>
      <c r="V557" s="13" t="s">
        <v>661</v>
      </c>
      <c r="X557" s="13" t="s">
        <v>702</v>
      </c>
      <c r="Y557" s="13" t="s">
        <v>319</v>
      </c>
      <c r="AB557" s="13">
        <v>36</v>
      </c>
      <c r="AF557" s="13">
        <f t="shared" si="37"/>
        <v>36</v>
      </c>
      <c r="AG557" s="54">
        <f t="shared" si="40"/>
        <v>33.333333333333336</v>
      </c>
      <c r="AH557" s="57">
        <f t="shared" si="38"/>
        <v>1200</v>
      </c>
      <c r="AI557" s="13">
        <v>1</v>
      </c>
      <c r="AJ557" s="13" t="s">
        <v>704</v>
      </c>
      <c r="AK557" s="13">
        <v>6</v>
      </c>
      <c r="AM557" s="13" t="s">
        <v>319</v>
      </c>
      <c r="AN557" s="13" t="s">
        <v>714</v>
      </c>
    </row>
    <row r="558" spans="1:40" ht="15" customHeight="1" x14ac:dyDescent="0.25">
      <c r="A558" s="13" t="s">
        <v>925</v>
      </c>
      <c r="B558" s="13" t="s">
        <v>930</v>
      </c>
      <c r="C558" s="13">
        <v>2022</v>
      </c>
      <c r="D558" s="13">
        <v>250</v>
      </c>
      <c r="E558" s="13" t="s">
        <v>275</v>
      </c>
      <c r="F558" t="s">
        <v>921</v>
      </c>
      <c r="G558" t="s">
        <v>902</v>
      </c>
      <c r="H558" t="s">
        <v>922</v>
      </c>
      <c r="I558">
        <v>56.939</v>
      </c>
      <c r="J558">
        <v>-111.66248</v>
      </c>
      <c r="K558" s="13" t="s">
        <v>571</v>
      </c>
      <c r="M558" s="53">
        <v>44756</v>
      </c>
      <c r="N558" s="13" t="s">
        <v>283</v>
      </c>
      <c r="O558" s="13">
        <v>3</v>
      </c>
      <c r="P558" s="13">
        <v>100</v>
      </c>
      <c r="Q558" s="13" t="s">
        <v>16</v>
      </c>
      <c r="R558" s="13" t="s">
        <v>13</v>
      </c>
      <c r="S558" s="13" t="s">
        <v>583</v>
      </c>
      <c r="T558" s="13" t="s">
        <v>593</v>
      </c>
      <c r="U558" s="13" t="s">
        <v>615</v>
      </c>
      <c r="V558" s="13" t="s">
        <v>661</v>
      </c>
      <c r="X558" s="13">
        <v>128844</v>
      </c>
      <c r="Y558" s="13" t="s">
        <v>388</v>
      </c>
      <c r="AB558" s="13">
        <v>1</v>
      </c>
      <c r="AF558" s="13">
        <f t="shared" si="37"/>
        <v>1</v>
      </c>
      <c r="AG558" s="54">
        <f t="shared" si="40"/>
        <v>33.333333333333336</v>
      </c>
      <c r="AH558" s="57">
        <f t="shared" si="38"/>
        <v>33.333333333333336</v>
      </c>
      <c r="AI558" s="13">
        <v>1</v>
      </c>
      <c r="AJ558" s="13" t="s">
        <v>704</v>
      </c>
      <c r="AK558" s="13">
        <v>3</v>
      </c>
      <c r="AM558" s="13" t="s">
        <v>388</v>
      </c>
    </row>
    <row r="559" spans="1:40" ht="15" customHeight="1" x14ac:dyDescent="0.25">
      <c r="A559" s="13" t="s">
        <v>925</v>
      </c>
      <c r="B559" s="13" t="s">
        <v>930</v>
      </c>
      <c r="C559" s="13">
        <v>2022</v>
      </c>
      <c r="D559" s="13">
        <v>250</v>
      </c>
      <c r="E559" s="13" t="s">
        <v>275</v>
      </c>
      <c r="F559" t="s">
        <v>921</v>
      </c>
      <c r="G559" t="s">
        <v>902</v>
      </c>
      <c r="H559" t="s">
        <v>922</v>
      </c>
      <c r="I559">
        <v>56.939</v>
      </c>
      <c r="J559">
        <v>-111.66248</v>
      </c>
      <c r="K559" s="13" t="s">
        <v>571</v>
      </c>
      <c r="M559" s="53">
        <v>44756</v>
      </c>
      <c r="N559" s="13" t="s">
        <v>283</v>
      </c>
      <c r="O559" s="13">
        <v>3</v>
      </c>
      <c r="P559" s="13">
        <v>100</v>
      </c>
      <c r="Q559" s="13" t="s">
        <v>16</v>
      </c>
      <c r="R559" s="13" t="s">
        <v>13</v>
      </c>
      <c r="S559" s="13" t="s">
        <v>583</v>
      </c>
      <c r="T559" s="13" t="s">
        <v>593</v>
      </c>
      <c r="U559" s="13" t="s">
        <v>615</v>
      </c>
      <c r="V559" s="13" t="s">
        <v>661</v>
      </c>
      <c r="X559" s="13">
        <v>128457</v>
      </c>
      <c r="Y559" s="13" t="s">
        <v>321</v>
      </c>
      <c r="AB559" s="13">
        <v>2</v>
      </c>
      <c r="AF559" s="13">
        <f t="shared" si="37"/>
        <v>2</v>
      </c>
      <c r="AG559" s="54">
        <f t="shared" si="40"/>
        <v>33.333333333333336</v>
      </c>
      <c r="AH559" s="57">
        <f t="shared" si="38"/>
        <v>66.666666666666671</v>
      </c>
      <c r="AJ559" s="13" t="s">
        <v>704</v>
      </c>
      <c r="AK559" s="13">
        <v>6</v>
      </c>
      <c r="AM559" s="13" t="s">
        <v>321</v>
      </c>
    </row>
    <row r="560" spans="1:40" ht="15" customHeight="1" x14ac:dyDescent="0.25">
      <c r="A560" s="13" t="s">
        <v>925</v>
      </c>
      <c r="B560" s="13" t="s">
        <v>930</v>
      </c>
      <c r="C560" s="13">
        <v>2022</v>
      </c>
      <c r="D560" s="13">
        <v>250</v>
      </c>
      <c r="E560" s="13" t="s">
        <v>275</v>
      </c>
      <c r="F560" t="s">
        <v>921</v>
      </c>
      <c r="G560" t="s">
        <v>902</v>
      </c>
      <c r="H560" t="s">
        <v>922</v>
      </c>
      <c r="I560">
        <v>56.939</v>
      </c>
      <c r="J560">
        <v>-111.66248</v>
      </c>
      <c r="K560" s="13" t="s">
        <v>571</v>
      </c>
      <c r="M560" s="53">
        <v>44756</v>
      </c>
      <c r="N560" s="13" t="s">
        <v>283</v>
      </c>
      <c r="O560" s="13">
        <v>3</v>
      </c>
      <c r="P560" s="13">
        <v>100</v>
      </c>
      <c r="Q560" s="13" t="s">
        <v>16</v>
      </c>
      <c r="R560" s="13" t="s">
        <v>13</v>
      </c>
      <c r="S560" s="13" t="s">
        <v>583</v>
      </c>
      <c r="T560" s="13" t="s">
        <v>593</v>
      </c>
      <c r="U560" s="13" t="s">
        <v>615</v>
      </c>
      <c r="V560" s="13" t="s">
        <v>661</v>
      </c>
      <c r="X560" s="13">
        <v>129018</v>
      </c>
      <c r="Y560" s="13" t="s">
        <v>317</v>
      </c>
      <c r="AB560" s="13">
        <v>9</v>
      </c>
      <c r="AF560" s="13">
        <f t="shared" si="37"/>
        <v>9</v>
      </c>
      <c r="AG560" s="54">
        <f t="shared" si="40"/>
        <v>33.333333333333336</v>
      </c>
      <c r="AH560" s="57">
        <f t="shared" si="38"/>
        <v>300</v>
      </c>
      <c r="AI560" s="13">
        <v>1</v>
      </c>
      <c r="AJ560" s="13" t="s">
        <v>704</v>
      </c>
      <c r="AK560" s="13">
        <v>8</v>
      </c>
      <c r="AM560" s="13" t="s">
        <v>317</v>
      </c>
    </row>
    <row r="561" spans="1:40" ht="15" customHeight="1" x14ac:dyDescent="0.25">
      <c r="A561" s="13" t="s">
        <v>925</v>
      </c>
      <c r="B561" s="13" t="s">
        <v>930</v>
      </c>
      <c r="C561" s="13">
        <v>2022</v>
      </c>
      <c r="D561" s="13">
        <v>250</v>
      </c>
      <c r="E561" s="13" t="s">
        <v>275</v>
      </c>
      <c r="F561" t="s">
        <v>921</v>
      </c>
      <c r="G561" t="s">
        <v>902</v>
      </c>
      <c r="H561" t="s">
        <v>922</v>
      </c>
      <c r="I561">
        <v>56.939</v>
      </c>
      <c r="J561">
        <v>-111.66248</v>
      </c>
      <c r="K561" s="13" t="s">
        <v>571</v>
      </c>
      <c r="M561" s="53">
        <v>44756</v>
      </c>
      <c r="N561" s="13" t="s">
        <v>283</v>
      </c>
      <c r="O561" s="13">
        <v>3</v>
      </c>
      <c r="P561" s="13">
        <v>100</v>
      </c>
      <c r="Q561" s="13" t="s">
        <v>16</v>
      </c>
      <c r="R561" s="13" t="s">
        <v>13</v>
      </c>
      <c r="S561" s="13" t="s">
        <v>583</v>
      </c>
      <c r="T561" s="13" t="s">
        <v>593</v>
      </c>
      <c r="U561" s="13" t="s">
        <v>615</v>
      </c>
      <c r="V561" s="13" t="s">
        <v>660</v>
      </c>
      <c r="W561" s="13" t="s">
        <v>684</v>
      </c>
      <c r="X561" s="13">
        <v>128079</v>
      </c>
      <c r="Y561" s="13" t="s">
        <v>309</v>
      </c>
      <c r="AB561" s="13">
        <v>3</v>
      </c>
      <c r="AF561" s="13">
        <f t="shared" si="37"/>
        <v>3</v>
      </c>
      <c r="AG561" s="54">
        <f t="shared" si="40"/>
        <v>33.333333333333336</v>
      </c>
      <c r="AH561" s="57">
        <f t="shared" si="38"/>
        <v>100</v>
      </c>
      <c r="AI561" s="13">
        <v>1</v>
      </c>
      <c r="AJ561" s="13" t="s">
        <v>703</v>
      </c>
      <c r="AK561" s="13">
        <v>8</v>
      </c>
      <c r="AM561" s="13" t="s">
        <v>309</v>
      </c>
    </row>
    <row r="562" spans="1:40" ht="15" customHeight="1" x14ac:dyDescent="0.25">
      <c r="A562" s="13" t="s">
        <v>925</v>
      </c>
      <c r="B562" s="13" t="s">
        <v>930</v>
      </c>
      <c r="C562" s="13">
        <v>2022</v>
      </c>
      <c r="D562" s="13">
        <v>250</v>
      </c>
      <c r="E562" s="13" t="s">
        <v>275</v>
      </c>
      <c r="F562" t="s">
        <v>921</v>
      </c>
      <c r="G562" t="s">
        <v>902</v>
      </c>
      <c r="H562" t="s">
        <v>922</v>
      </c>
      <c r="I562">
        <v>56.939</v>
      </c>
      <c r="J562">
        <v>-111.66248</v>
      </c>
      <c r="K562" s="13" t="s">
        <v>571</v>
      </c>
      <c r="M562" s="53">
        <v>44756</v>
      </c>
      <c r="N562" s="13" t="s">
        <v>283</v>
      </c>
      <c r="O562" s="13">
        <v>3</v>
      </c>
      <c r="P562" s="13">
        <v>100</v>
      </c>
      <c r="Q562" s="13" t="s">
        <v>16</v>
      </c>
      <c r="R562" s="13" t="s">
        <v>13</v>
      </c>
      <c r="S562" s="13" t="s">
        <v>583</v>
      </c>
      <c r="T562" s="13" t="s">
        <v>593</v>
      </c>
      <c r="U562" s="13" t="s">
        <v>615</v>
      </c>
      <c r="V562" s="13" t="s">
        <v>660</v>
      </c>
      <c r="W562" s="13" t="s">
        <v>684</v>
      </c>
      <c r="X562" s="13">
        <v>128078</v>
      </c>
      <c r="Y562" s="13" t="s">
        <v>324</v>
      </c>
      <c r="AB562" s="13">
        <v>1</v>
      </c>
      <c r="AF562" s="13">
        <f t="shared" si="37"/>
        <v>1</v>
      </c>
      <c r="AG562" s="54">
        <f t="shared" si="40"/>
        <v>33.333333333333336</v>
      </c>
      <c r="AH562" s="57">
        <f t="shared" si="38"/>
        <v>33.333333333333336</v>
      </c>
      <c r="AJ562" s="13" t="s">
        <v>703</v>
      </c>
      <c r="AK562" s="13">
        <v>7</v>
      </c>
      <c r="AL562" s="13" t="s">
        <v>443</v>
      </c>
      <c r="AM562" s="13" t="s">
        <v>312</v>
      </c>
      <c r="AN562" s="13" t="s">
        <v>324</v>
      </c>
    </row>
    <row r="563" spans="1:40" ht="15" customHeight="1" x14ac:dyDescent="0.25">
      <c r="A563" s="13" t="s">
        <v>925</v>
      </c>
      <c r="B563" s="13" t="s">
        <v>930</v>
      </c>
      <c r="C563" s="13">
        <v>2022</v>
      </c>
      <c r="D563" s="13">
        <v>250</v>
      </c>
      <c r="E563" s="13" t="s">
        <v>275</v>
      </c>
      <c r="F563" t="s">
        <v>921</v>
      </c>
      <c r="G563" t="s">
        <v>902</v>
      </c>
      <c r="H563" t="s">
        <v>922</v>
      </c>
      <c r="I563">
        <v>56.939</v>
      </c>
      <c r="J563">
        <v>-111.66248</v>
      </c>
      <c r="K563" s="13" t="s">
        <v>571</v>
      </c>
      <c r="M563" s="53">
        <v>44756</v>
      </c>
      <c r="N563" s="13" t="s">
        <v>283</v>
      </c>
      <c r="O563" s="13">
        <v>3</v>
      </c>
      <c r="P563" s="13">
        <v>100</v>
      </c>
      <c r="Q563" s="13" t="s">
        <v>16</v>
      </c>
      <c r="R563" s="13" t="s">
        <v>13</v>
      </c>
      <c r="S563" s="13" t="s">
        <v>583</v>
      </c>
      <c r="T563" s="13" t="s">
        <v>593</v>
      </c>
      <c r="U563" s="13" t="s">
        <v>615</v>
      </c>
      <c r="X563" s="13">
        <v>127917</v>
      </c>
      <c r="Y563" s="13" t="s">
        <v>322</v>
      </c>
      <c r="AB563" s="13">
        <v>41</v>
      </c>
      <c r="AF563" s="13">
        <f t="shared" si="37"/>
        <v>41</v>
      </c>
      <c r="AG563" s="54">
        <f t="shared" si="40"/>
        <v>33.333333333333336</v>
      </c>
      <c r="AH563" s="57">
        <f t="shared" si="38"/>
        <v>1366.6666666666667</v>
      </c>
      <c r="AJ563" s="13" t="s">
        <v>704</v>
      </c>
      <c r="AK563" s="13">
        <v>8</v>
      </c>
      <c r="AL563" s="13" t="s">
        <v>443</v>
      </c>
      <c r="AM563" s="13" t="s">
        <v>322</v>
      </c>
    </row>
    <row r="564" spans="1:40" ht="15" customHeight="1" x14ac:dyDescent="0.25">
      <c r="A564" s="13" t="s">
        <v>925</v>
      </c>
      <c r="B564" s="13" t="s">
        <v>930</v>
      </c>
      <c r="C564" s="13">
        <v>2022</v>
      </c>
      <c r="D564" s="13">
        <v>250</v>
      </c>
      <c r="E564" s="13" t="s">
        <v>275</v>
      </c>
      <c r="F564" t="s">
        <v>921</v>
      </c>
      <c r="G564" t="s">
        <v>902</v>
      </c>
      <c r="H564" t="s">
        <v>922</v>
      </c>
      <c r="I564">
        <v>56.939</v>
      </c>
      <c r="J564">
        <v>-111.66248</v>
      </c>
      <c r="K564" s="13" t="s">
        <v>571</v>
      </c>
      <c r="M564" s="53">
        <v>44756</v>
      </c>
      <c r="N564" s="13" t="s">
        <v>283</v>
      </c>
      <c r="O564" s="13">
        <v>3</v>
      </c>
      <c r="P564" s="13">
        <v>100</v>
      </c>
      <c r="Q564" s="13" t="s">
        <v>16</v>
      </c>
      <c r="R564" s="13" t="s">
        <v>13</v>
      </c>
      <c r="S564" s="13" t="s">
        <v>583</v>
      </c>
      <c r="T564" s="13" t="s">
        <v>593</v>
      </c>
      <c r="X564" s="13">
        <v>118831</v>
      </c>
      <c r="Y564" s="13" t="s">
        <v>341</v>
      </c>
      <c r="AD564" s="13">
        <v>1</v>
      </c>
      <c r="AF564" s="13">
        <f t="shared" si="37"/>
        <v>1</v>
      </c>
      <c r="AG564" s="54">
        <f t="shared" si="40"/>
        <v>33.333333333333336</v>
      </c>
      <c r="AH564" s="57">
        <f t="shared" si="38"/>
        <v>33.333333333333336</v>
      </c>
      <c r="AJ564" s="13" t="s">
        <v>708</v>
      </c>
      <c r="AK564" s="13">
        <v>1</v>
      </c>
      <c r="AM564" s="13" t="s">
        <v>341</v>
      </c>
    </row>
    <row r="565" spans="1:40" ht="15" customHeight="1" x14ac:dyDescent="0.25">
      <c r="A565" s="13" t="s">
        <v>925</v>
      </c>
      <c r="B565" s="13" t="s">
        <v>930</v>
      </c>
      <c r="C565" s="13">
        <v>2022</v>
      </c>
      <c r="D565" s="13">
        <v>250</v>
      </c>
      <c r="E565" s="13" t="s">
        <v>275</v>
      </c>
      <c r="F565" t="s">
        <v>921</v>
      </c>
      <c r="G565" t="s">
        <v>902</v>
      </c>
      <c r="H565" t="s">
        <v>922</v>
      </c>
      <c r="I565">
        <v>56.939</v>
      </c>
      <c r="J565">
        <v>-111.66248</v>
      </c>
      <c r="K565" s="13" t="s">
        <v>571</v>
      </c>
      <c r="M565" s="53">
        <v>44756</v>
      </c>
      <c r="N565" s="13" t="s">
        <v>283</v>
      </c>
      <c r="O565" s="13">
        <v>3</v>
      </c>
      <c r="P565" s="13">
        <v>100</v>
      </c>
      <c r="Q565" s="13" t="s">
        <v>14</v>
      </c>
      <c r="R565" s="13" t="s">
        <v>13</v>
      </c>
      <c r="S565" s="13" t="s">
        <v>583</v>
      </c>
      <c r="T565" s="13" t="s">
        <v>597</v>
      </c>
      <c r="U565" s="13" t="s">
        <v>638</v>
      </c>
      <c r="X565" s="13">
        <v>101467</v>
      </c>
      <c r="Y565" s="13" t="s">
        <v>344</v>
      </c>
      <c r="AC565" s="13">
        <v>3</v>
      </c>
      <c r="AF565" s="13">
        <f t="shared" si="37"/>
        <v>3</v>
      </c>
      <c r="AG565" s="54">
        <f t="shared" si="40"/>
        <v>33.333333333333336</v>
      </c>
      <c r="AH565" s="57">
        <f t="shared" si="38"/>
        <v>100</v>
      </c>
      <c r="AI565" s="13">
        <v>1</v>
      </c>
      <c r="AJ565" s="13" t="s">
        <v>704</v>
      </c>
      <c r="AK565" s="13">
        <v>7</v>
      </c>
      <c r="AL565" s="13" t="s">
        <v>788</v>
      </c>
      <c r="AM565" s="13" t="s">
        <v>344</v>
      </c>
    </row>
    <row r="566" spans="1:40" ht="15" customHeight="1" x14ac:dyDescent="0.25">
      <c r="A566" s="13" t="s">
        <v>925</v>
      </c>
      <c r="B566" s="13" t="s">
        <v>930</v>
      </c>
      <c r="C566" s="13">
        <v>2022</v>
      </c>
      <c r="D566" s="13">
        <v>250</v>
      </c>
      <c r="E566" s="13" t="s">
        <v>275</v>
      </c>
      <c r="F566" t="s">
        <v>921</v>
      </c>
      <c r="G566" t="s">
        <v>902</v>
      </c>
      <c r="H566" t="s">
        <v>922</v>
      </c>
      <c r="I566">
        <v>56.939</v>
      </c>
      <c r="J566">
        <v>-111.66248</v>
      </c>
      <c r="K566" s="13" t="s">
        <v>571</v>
      </c>
      <c r="M566" s="53">
        <v>44756</v>
      </c>
      <c r="N566" s="13" t="s">
        <v>283</v>
      </c>
      <c r="O566" s="13">
        <v>3</v>
      </c>
      <c r="P566" s="13">
        <v>100</v>
      </c>
      <c r="Q566" s="13" t="s">
        <v>14</v>
      </c>
      <c r="R566" s="13" t="s">
        <v>13</v>
      </c>
      <c r="S566" s="13" t="s">
        <v>583</v>
      </c>
      <c r="T566" s="13" t="s">
        <v>597</v>
      </c>
      <c r="X566" s="13">
        <v>100502</v>
      </c>
      <c r="Y566" s="13" t="s">
        <v>343</v>
      </c>
      <c r="AC566" s="13">
        <v>4</v>
      </c>
      <c r="AF566" s="13">
        <f t="shared" si="37"/>
        <v>4</v>
      </c>
      <c r="AG566" s="54">
        <f t="shared" si="40"/>
        <v>33.333333333333336</v>
      </c>
      <c r="AH566" s="57">
        <f t="shared" si="38"/>
        <v>133.33333333333334</v>
      </c>
      <c r="AJ566" s="13" t="s">
        <v>708</v>
      </c>
      <c r="AK566" s="13">
        <v>1</v>
      </c>
      <c r="AL566" s="13" t="s">
        <v>788</v>
      </c>
      <c r="AM566" s="13" t="s">
        <v>343</v>
      </c>
    </row>
    <row r="567" spans="1:40" ht="15" customHeight="1" x14ac:dyDescent="0.25">
      <c r="A567" s="13" t="s">
        <v>925</v>
      </c>
      <c r="B567" s="13" t="s">
        <v>930</v>
      </c>
      <c r="C567" s="13">
        <v>2022</v>
      </c>
      <c r="D567" s="13">
        <v>250</v>
      </c>
      <c r="E567" s="13" t="s">
        <v>275</v>
      </c>
      <c r="F567" t="s">
        <v>921</v>
      </c>
      <c r="G567" t="s">
        <v>902</v>
      </c>
      <c r="H567" t="s">
        <v>922</v>
      </c>
      <c r="I567">
        <v>56.939</v>
      </c>
      <c r="J567">
        <v>-111.66248</v>
      </c>
      <c r="K567" s="13" t="s">
        <v>571</v>
      </c>
      <c r="M567" s="53">
        <v>44756</v>
      </c>
      <c r="N567" s="13" t="s">
        <v>283</v>
      </c>
      <c r="O567" s="13">
        <v>3</v>
      </c>
      <c r="P567" s="13">
        <v>100</v>
      </c>
      <c r="Q567" s="13" t="s">
        <v>22</v>
      </c>
      <c r="R567" s="13" t="s">
        <v>13</v>
      </c>
      <c r="S567" s="13" t="s">
        <v>583</v>
      </c>
      <c r="T567" s="13" t="s">
        <v>598</v>
      </c>
      <c r="U567" s="13" t="s">
        <v>623</v>
      </c>
      <c r="V567" s="13" t="s">
        <v>668</v>
      </c>
      <c r="W567" s="13" t="s">
        <v>688</v>
      </c>
      <c r="X567" s="13">
        <v>1088832</v>
      </c>
      <c r="Y567" s="13" t="s">
        <v>372</v>
      </c>
      <c r="AC567" s="13">
        <v>5</v>
      </c>
      <c r="AF567" s="13">
        <f t="shared" si="37"/>
        <v>5</v>
      </c>
      <c r="AG567" s="54">
        <f t="shared" si="40"/>
        <v>33.333333333333336</v>
      </c>
      <c r="AH567" s="57">
        <f t="shared" si="38"/>
        <v>166.66666666666669</v>
      </c>
      <c r="AI567" s="13">
        <v>1</v>
      </c>
      <c r="AJ567" s="13" t="s">
        <v>708</v>
      </c>
      <c r="AK567" s="13">
        <v>8</v>
      </c>
      <c r="AM567" s="13" t="s">
        <v>711</v>
      </c>
      <c r="AN567" s="13" t="s">
        <v>372</v>
      </c>
    </row>
    <row r="568" spans="1:40" ht="15" customHeight="1" x14ac:dyDescent="0.25">
      <c r="A568" s="13" t="s">
        <v>925</v>
      </c>
      <c r="B568" s="13" t="s">
        <v>930</v>
      </c>
      <c r="C568" s="13">
        <v>2022</v>
      </c>
      <c r="D568" s="13">
        <v>250</v>
      </c>
      <c r="E568" s="13" t="s">
        <v>275</v>
      </c>
      <c r="F568" t="s">
        <v>921</v>
      </c>
      <c r="G568" t="s">
        <v>902</v>
      </c>
      <c r="H568" t="s">
        <v>922</v>
      </c>
      <c r="I568">
        <v>56.939</v>
      </c>
      <c r="J568">
        <v>-111.66248</v>
      </c>
      <c r="K568" s="13" t="s">
        <v>571</v>
      </c>
      <c r="M568" s="53">
        <v>44756</v>
      </c>
      <c r="N568" s="13" t="s">
        <v>283</v>
      </c>
      <c r="O568" s="13">
        <v>3</v>
      </c>
      <c r="P568" s="13">
        <v>100</v>
      </c>
      <c r="Q568" s="13" t="s">
        <v>22</v>
      </c>
      <c r="R568" s="13" t="s">
        <v>13</v>
      </c>
      <c r="S568" s="13" t="s">
        <v>583</v>
      </c>
      <c r="T568" s="13" t="s">
        <v>598</v>
      </c>
      <c r="U568" s="13" t="s">
        <v>643</v>
      </c>
      <c r="V568" s="13" t="s">
        <v>677</v>
      </c>
      <c r="W568" s="13" t="s">
        <v>694</v>
      </c>
      <c r="X568" s="13">
        <v>103558</v>
      </c>
      <c r="Y568" s="13" t="s">
        <v>346</v>
      </c>
      <c r="AC568" s="13">
        <v>6</v>
      </c>
      <c r="AF568" s="13">
        <f t="shared" si="37"/>
        <v>6</v>
      </c>
      <c r="AG568" s="54">
        <f t="shared" si="40"/>
        <v>33.333333333333336</v>
      </c>
      <c r="AH568" s="57">
        <f t="shared" si="38"/>
        <v>200</v>
      </c>
      <c r="AI568" s="13">
        <v>1</v>
      </c>
      <c r="AJ568" s="13" t="s">
        <v>703</v>
      </c>
      <c r="AK568" s="13">
        <v>1</v>
      </c>
      <c r="AM568" s="13" t="s">
        <v>346</v>
      </c>
    </row>
    <row r="569" spans="1:40" ht="15" customHeight="1" x14ac:dyDescent="0.25">
      <c r="A569" s="13" t="s">
        <v>925</v>
      </c>
      <c r="B569" s="13" t="s">
        <v>930</v>
      </c>
      <c r="C569" s="13">
        <v>2022</v>
      </c>
      <c r="D569" s="13">
        <v>250</v>
      </c>
      <c r="E569" s="13" t="s">
        <v>275</v>
      </c>
      <c r="F569" t="s">
        <v>921</v>
      </c>
      <c r="G569" t="s">
        <v>902</v>
      </c>
      <c r="H569" t="s">
        <v>922</v>
      </c>
      <c r="I569">
        <v>56.939</v>
      </c>
      <c r="J569">
        <v>-111.66248</v>
      </c>
      <c r="K569" s="13" t="s">
        <v>571</v>
      </c>
      <c r="M569" s="53">
        <v>44756</v>
      </c>
      <c r="N569" s="13" t="s">
        <v>283</v>
      </c>
      <c r="O569" s="13">
        <v>3</v>
      </c>
      <c r="P569" s="13">
        <v>100</v>
      </c>
      <c r="Q569" s="13" t="s">
        <v>22</v>
      </c>
      <c r="R569" s="13" t="s">
        <v>13</v>
      </c>
      <c r="S569" s="13" t="s">
        <v>583</v>
      </c>
      <c r="T569" s="13" t="s">
        <v>598</v>
      </c>
      <c r="X569" s="13">
        <v>103359</v>
      </c>
      <c r="Y569" s="13" t="s">
        <v>395</v>
      </c>
      <c r="AC569" s="13">
        <v>1</v>
      </c>
      <c r="AF569" s="13">
        <f t="shared" si="37"/>
        <v>1</v>
      </c>
      <c r="AG569" s="54">
        <f t="shared" si="40"/>
        <v>33.333333333333336</v>
      </c>
      <c r="AH569" s="57">
        <f t="shared" si="38"/>
        <v>33.333333333333336</v>
      </c>
      <c r="AJ569" s="13" t="s">
        <v>708</v>
      </c>
      <c r="AK569" s="13">
        <v>8</v>
      </c>
      <c r="AL569" s="13" t="s">
        <v>782</v>
      </c>
      <c r="AM569" s="13" t="s">
        <v>395</v>
      </c>
    </row>
    <row r="570" spans="1:40" ht="15" customHeight="1" x14ac:dyDescent="0.25">
      <c r="A570" s="13" t="s">
        <v>925</v>
      </c>
      <c r="B570" s="13" t="s">
        <v>930</v>
      </c>
      <c r="C570" s="13">
        <v>2022</v>
      </c>
      <c r="D570" s="13">
        <v>250</v>
      </c>
      <c r="E570" s="13" t="s">
        <v>275</v>
      </c>
      <c r="F570" t="s">
        <v>921</v>
      </c>
      <c r="G570" t="s">
        <v>902</v>
      </c>
      <c r="H570" t="s">
        <v>922</v>
      </c>
      <c r="I570">
        <v>56.939</v>
      </c>
      <c r="J570">
        <v>-111.66248</v>
      </c>
      <c r="K570" s="13" t="s">
        <v>571</v>
      </c>
      <c r="M570" s="53">
        <v>44756</v>
      </c>
      <c r="N570" s="13" t="s">
        <v>283</v>
      </c>
      <c r="O570" s="13">
        <v>3</v>
      </c>
      <c r="P570" s="13">
        <v>100</v>
      </c>
      <c r="Q570" s="13" t="s">
        <v>97</v>
      </c>
      <c r="R570" s="13" t="s">
        <v>13</v>
      </c>
      <c r="S570" s="13" t="s">
        <v>583</v>
      </c>
      <c r="T570" s="13" t="s">
        <v>599</v>
      </c>
      <c r="U570" s="13" t="s">
        <v>629</v>
      </c>
      <c r="X570" s="13">
        <v>102061</v>
      </c>
      <c r="Y570" s="13" t="s">
        <v>351</v>
      </c>
      <c r="AC570" s="13">
        <v>2</v>
      </c>
      <c r="AF570" s="13">
        <f t="shared" si="37"/>
        <v>2</v>
      </c>
      <c r="AG570" s="54">
        <f t="shared" si="40"/>
        <v>33.333333333333336</v>
      </c>
      <c r="AH570" s="57">
        <f t="shared" si="38"/>
        <v>66.666666666666671</v>
      </c>
      <c r="AI570" s="13">
        <v>1</v>
      </c>
      <c r="AJ570" s="13" t="s">
        <v>703</v>
      </c>
      <c r="AK570" s="13">
        <v>6</v>
      </c>
      <c r="AL570" s="13" t="s">
        <v>776</v>
      </c>
      <c r="AM570" s="13" t="s">
        <v>351</v>
      </c>
    </row>
    <row r="571" spans="1:40" ht="15" customHeight="1" x14ac:dyDescent="0.25">
      <c r="A571" s="13" t="s">
        <v>925</v>
      </c>
      <c r="B571" s="13" t="s">
        <v>930</v>
      </c>
      <c r="C571" s="13">
        <v>2022</v>
      </c>
      <c r="D571" s="13">
        <v>250</v>
      </c>
      <c r="E571" s="13" t="s">
        <v>275</v>
      </c>
      <c r="F571" t="s">
        <v>921</v>
      </c>
      <c r="G571" t="s">
        <v>902</v>
      </c>
      <c r="H571" t="s">
        <v>922</v>
      </c>
      <c r="I571">
        <v>56.939</v>
      </c>
      <c r="J571">
        <v>-111.66248</v>
      </c>
      <c r="K571" s="13" t="s">
        <v>571</v>
      </c>
      <c r="M571" s="53">
        <v>44756</v>
      </c>
      <c r="N571" s="13" t="s">
        <v>283</v>
      </c>
      <c r="O571" s="13">
        <v>3</v>
      </c>
      <c r="P571" s="13">
        <v>100</v>
      </c>
      <c r="Q571" s="13" t="s">
        <v>97</v>
      </c>
      <c r="R571" s="13" t="s">
        <v>13</v>
      </c>
      <c r="S571" s="13" t="s">
        <v>583</v>
      </c>
      <c r="T571" s="13" t="s">
        <v>599</v>
      </c>
      <c r="U571" s="13" t="s">
        <v>626</v>
      </c>
      <c r="X571" s="13">
        <v>101892</v>
      </c>
      <c r="Y571" s="13" t="s">
        <v>382</v>
      </c>
      <c r="AC571" s="13">
        <v>1</v>
      </c>
      <c r="AF571" s="13">
        <f t="shared" si="37"/>
        <v>1</v>
      </c>
      <c r="AG571" s="54">
        <f t="shared" si="40"/>
        <v>33.333333333333336</v>
      </c>
      <c r="AH571" s="57">
        <f t="shared" si="38"/>
        <v>33.333333333333336</v>
      </c>
      <c r="AI571" s="13">
        <v>1</v>
      </c>
      <c r="AJ571" s="13" t="s">
        <v>703</v>
      </c>
      <c r="AK571" s="13">
        <v>2</v>
      </c>
      <c r="AM571" s="13" t="s">
        <v>382</v>
      </c>
    </row>
    <row r="572" spans="1:40" ht="15" customHeight="1" x14ac:dyDescent="0.25">
      <c r="A572" s="13" t="s">
        <v>925</v>
      </c>
      <c r="B572" s="13" t="s">
        <v>930</v>
      </c>
      <c r="C572" s="13">
        <v>2022</v>
      </c>
      <c r="D572" s="13">
        <v>250</v>
      </c>
      <c r="E572" s="13" t="s">
        <v>275</v>
      </c>
      <c r="F572" t="s">
        <v>921</v>
      </c>
      <c r="G572" t="s">
        <v>902</v>
      </c>
      <c r="H572" t="s">
        <v>922</v>
      </c>
      <c r="I572">
        <v>56.939</v>
      </c>
      <c r="J572">
        <v>-111.66248</v>
      </c>
      <c r="K572" s="13" t="s">
        <v>571</v>
      </c>
      <c r="M572" s="53">
        <v>44756</v>
      </c>
      <c r="N572" s="13" t="s">
        <v>283</v>
      </c>
      <c r="O572" s="13">
        <v>3</v>
      </c>
      <c r="P572" s="13">
        <v>100</v>
      </c>
      <c r="Q572" s="13" t="s">
        <v>97</v>
      </c>
      <c r="R572" s="13" t="s">
        <v>13</v>
      </c>
      <c r="S572" s="13" t="s">
        <v>583</v>
      </c>
      <c r="T572" s="13" t="s">
        <v>599</v>
      </c>
      <c r="X572" s="13">
        <v>101594</v>
      </c>
      <c r="Y572" s="13" t="s">
        <v>396</v>
      </c>
      <c r="AC572" s="13">
        <v>3</v>
      </c>
      <c r="AF572" s="13">
        <f t="shared" si="37"/>
        <v>3</v>
      </c>
      <c r="AG572" s="54">
        <f t="shared" si="40"/>
        <v>33.333333333333336</v>
      </c>
      <c r="AH572" s="57">
        <f t="shared" si="38"/>
        <v>100</v>
      </c>
      <c r="AJ572" s="13" t="s">
        <v>703</v>
      </c>
      <c r="AK572" s="13">
        <v>1</v>
      </c>
      <c r="AL572" s="13" t="s">
        <v>786</v>
      </c>
      <c r="AM572" s="13" t="s">
        <v>396</v>
      </c>
    </row>
    <row r="573" spans="1:40" ht="15" customHeight="1" x14ac:dyDescent="0.25">
      <c r="A573" s="13" t="s">
        <v>925</v>
      </c>
      <c r="B573" s="13" t="s">
        <v>930</v>
      </c>
      <c r="C573" s="13">
        <v>2022</v>
      </c>
      <c r="D573" s="13">
        <v>250</v>
      </c>
      <c r="E573" s="13" t="s">
        <v>275</v>
      </c>
      <c r="F573" t="s">
        <v>921</v>
      </c>
      <c r="G573" t="s">
        <v>902</v>
      </c>
      <c r="H573" t="s">
        <v>922</v>
      </c>
      <c r="I573">
        <v>56.939</v>
      </c>
      <c r="J573">
        <v>-111.66248</v>
      </c>
      <c r="K573" s="13" t="s">
        <v>571</v>
      </c>
      <c r="M573" s="53">
        <v>44756</v>
      </c>
      <c r="N573" s="13" t="s">
        <v>283</v>
      </c>
      <c r="O573" s="13">
        <v>3</v>
      </c>
      <c r="P573" s="13">
        <v>100</v>
      </c>
      <c r="Q573" s="13" t="s">
        <v>97</v>
      </c>
      <c r="R573" s="13" t="s">
        <v>13</v>
      </c>
      <c r="S573" s="13" t="s">
        <v>583</v>
      </c>
      <c r="T573" s="13" t="s">
        <v>599</v>
      </c>
      <c r="X573" s="13">
        <v>102042</v>
      </c>
      <c r="Y573" s="13" t="s">
        <v>348</v>
      </c>
      <c r="AC573" s="13">
        <v>24</v>
      </c>
      <c r="AF573" s="13">
        <f t="shared" si="37"/>
        <v>24</v>
      </c>
      <c r="AG573" s="54">
        <f t="shared" si="40"/>
        <v>33.333333333333336</v>
      </c>
      <c r="AH573" s="57">
        <f t="shared" si="38"/>
        <v>800</v>
      </c>
      <c r="AJ573" s="13" t="s">
        <v>703</v>
      </c>
      <c r="AK573" s="13">
        <v>8</v>
      </c>
      <c r="AL573" s="13" t="s">
        <v>745</v>
      </c>
      <c r="AM573" s="13" t="s">
        <v>348</v>
      </c>
    </row>
    <row r="574" spans="1:40" ht="15" customHeight="1" x14ac:dyDescent="0.25">
      <c r="A574" s="13" t="s">
        <v>925</v>
      </c>
      <c r="B574" s="13" t="s">
        <v>930</v>
      </c>
      <c r="C574" s="13">
        <v>2022</v>
      </c>
      <c r="D574" s="13">
        <v>250</v>
      </c>
      <c r="E574" s="13" t="s">
        <v>275</v>
      </c>
      <c r="F574" t="s">
        <v>921</v>
      </c>
      <c r="G574" t="s">
        <v>902</v>
      </c>
      <c r="H574" t="s">
        <v>922</v>
      </c>
      <c r="I574">
        <v>56.939</v>
      </c>
      <c r="J574">
        <v>-111.66248</v>
      </c>
      <c r="K574" s="13" t="s">
        <v>571</v>
      </c>
      <c r="M574" s="53">
        <v>44756</v>
      </c>
      <c r="N574" s="13" t="s">
        <v>283</v>
      </c>
      <c r="O574" s="13">
        <v>3</v>
      </c>
      <c r="P574" s="13">
        <v>100</v>
      </c>
      <c r="Q574" s="13" t="s">
        <v>23</v>
      </c>
      <c r="R574" s="13" t="s">
        <v>13</v>
      </c>
      <c r="S574" s="13" t="s">
        <v>583</v>
      </c>
      <c r="T574" s="13" t="s">
        <v>600</v>
      </c>
      <c r="U574" s="13" t="s">
        <v>639</v>
      </c>
      <c r="V574" s="13" t="s">
        <v>673</v>
      </c>
      <c r="W574" s="13" t="s">
        <v>690</v>
      </c>
      <c r="X574" s="13">
        <v>115779</v>
      </c>
      <c r="Y574" s="13" t="s">
        <v>355</v>
      </c>
      <c r="AB574" s="13">
        <v>2</v>
      </c>
      <c r="AF574" s="13">
        <f t="shared" si="37"/>
        <v>2</v>
      </c>
      <c r="AG574" s="54">
        <f t="shared" si="40"/>
        <v>33.333333333333336</v>
      </c>
      <c r="AH574" s="57">
        <f t="shared" si="38"/>
        <v>66.666666666666671</v>
      </c>
      <c r="AI574" s="13">
        <v>1</v>
      </c>
      <c r="AJ574" s="13" t="s">
        <v>704</v>
      </c>
      <c r="AK574" s="13">
        <v>3</v>
      </c>
      <c r="AM574" s="13" t="s">
        <v>355</v>
      </c>
    </row>
    <row r="575" spans="1:40" ht="15" customHeight="1" x14ac:dyDescent="0.25">
      <c r="A575" s="13" t="s">
        <v>925</v>
      </c>
      <c r="B575" s="13" t="s">
        <v>930</v>
      </c>
      <c r="C575" s="13">
        <v>2022</v>
      </c>
      <c r="D575" s="13">
        <v>250</v>
      </c>
      <c r="E575" s="13" t="s">
        <v>275</v>
      </c>
      <c r="F575" t="s">
        <v>921</v>
      </c>
      <c r="G575" t="s">
        <v>902</v>
      </c>
      <c r="H575" t="s">
        <v>922</v>
      </c>
      <c r="I575">
        <v>56.939</v>
      </c>
      <c r="J575">
        <v>-111.66248</v>
      </c>
      <c r="K575" s="13" t="s">
        <v>571</v>
      </c>
      <c r="M575" s="53">
        <v>44756</v>
      </c>
      <c r="N575" s="13" t="s">
        <v>283</v>
      </c>
      <c r="O575" s="13">
        <v>3</v>
      </c>
      <c r="P575" s="13">
        <v>100</v>
      </c>
      <c r="Q575" s="13" t="s">
        <v>23</v>
      </c>
      <c r="R575" s="13" t="s">
        <v>13</v>
      </c>
      <c r="S575" s="13" t="s">
        <v>583</v>
      </c>
      <c r="T575" s="13" t="s">
        <v>600</v>
      </c>
      <c r="U575" s="13" t="s">
        <v>639</v>
      </c>
      <c r="X575" s="13">
        <v>115629</v>
      </c>
      <c r="Y575" s="13" t="s">
        <v>354</v>
      </c>
      <c r="AB575" s="13">
        <v>2</v>
      </c>
      <c r="AF575" s="13">
        <f t="shared" si="37"/>
        <v>2</v>
      </c>
      <c r="AG575" s="54">
        <f t="shared" si="40"/>
        <v>33.333333333333336</v>
      </c>
      <c r="AH575" s="57">
        <f t="shared" si="38"/>
        <v>66.666666666666671</v>
      </c>
      <c r="AJ575" s="13" t="s">
        <v>708</v>
      </c>
      <c r="AK575" s="13">
        <v>4</v>
      </c>
      <c r="AL575" s="13" t="s">
        <v>771</v>
      </c>
      <c r="AM575" s="13" t="s">
        <v>354</v>
      </c>
    </row>
    <row r="576" spans="1:40" ht="15" customHeight="1" x14ac:dyDescent="0.25">
      <c r="A576" s="13" t="s">
        <v>925</v>
      </c>
      <c r="B576" s="13" t="s">
        <v>930</v>
      </c>
      <c r="C576" s="13">
        <v>2022</v>
      </c>
      <c r="D576" s="13">
        <v>250</v>
      </c>
      <c r="E576" s="13" t="s">
        <v>275</v>
      </c>
      <c r="F576" t="s">
        <v>921</v>
      </c>
      <c r="G576" t="s">
        <v>902</v>
      </c>
      <c r="H576" t="s">
        <v>922</v>
      </c>
      <c r="I576">
        <v>56.939</v>
      </c>
      <c r="J576">
        <v>-111.66248</v>
      </c>
      <c r="K576" s="13" t="s">
        <v>571</v>
      </c>
      <c r="M576" s="53">
        <v>44756</v>
      </c>
      <c r="N576" s="13" t="s">
        <v>283</v>
      </c>
      <c r="O576" s="13">
        <v>3</v>
      </c>
      <c r="P576" s="13">
        <v>100</v>
      </c>
      <c r="Q576" s="13" t="s">
        <v>23</v>
      </c>
      <c r="R576" s="13" t="s">
        <v>13</v>
      </c>
      <c r="S576" s="13" t="s">
        <v>583</v>
      </c>
      <c r="T576" s="13" t="s">
        <v>600</v>
      </c>
      <c r="U576" s="13" t="s">
        <v>657</v>
      </c>
      <c r="V576" s="13" t="s">
        <v>683</v>
      </c>
      <c r="X576" s="13">
        <v>115892</v>
      </c>
      <c r="Y576" s="13" t="s">
        <v>381</v>
      </c>
      <c r="AB576" s="13">
        <v>1</v>
      </c>
      <c r="AF576" s="13">
        <f t="shared" si="37"/>
        <v>1</v>
      </c>
      <c r="AG576" s="54">
        <f t="shared" si="40"/>
        <v>33.333333333333336</v>
      </c>
      <c r="AH576" s="57">
        <f t="shared" si="38"/>
        <v>33.333333333333336</v>
      </c>
      <c r="AI576" s="13">
        <v>1</v>
      </c>
      <c r="AJ576" s="13" t="s">
        <v>705</v>
      </c>
      <c r="AK576" s="13">
        <v>4</v>
      </c>
      <c r="AM576" s="13" t="s">
        <v>381</v>
      </c>
    </row>
    <row r="577" spans="1:39" ht="15" customHeight="1" x14ac:dyDescent="0.25">
      <c r="A577" s="13" t="s">
        <v>925</v>
      </c>
      <c r="B577" s="13" t="s">
        <v>930</v>
      </c>
      <c r="C577" s="13">
        <v>2022</v>
      </c>
      <c r="D577" s="13">
        <v>250</v>
      </c>
      <c r="E577" s="13" t="s">
        <v>275</v>
      </c>
      <c r="F577" t="s">
        <v>921</v>
      </c>
      <c r="G577" t="s">
        <v>902</v>
      </c>
      <c r="H577" t="s">
        <v>922</v>
      </c>
      <c r="I577">
        <v>56.939</v>
      </c>
      <c r="J577">
        <v>-111.66248</v>
      </c>
      <c r="K577" s="13" t="s">
        <v>571</v>
      </c>
      <c r="M577" s="53">
        <v>44756</v>
      </c>
      <c r="N577" s="13" t="s">
        <v>283</v>
      </c>
      <c r="O577" s="13">
        <v>3</v>
      </c>
      <c r="P577" s="13">
        <v>100</v>
      </c>
      <c r="Q577" s="13" t="s">
        <v>23</v>
      </c>
      <c r="R577" s="13" t="s">
        <v>13</v>
      </c>
      <c r="S577" s="13" t="s">
        <v>583</v>
      </c>
      <c r="T577" s="13" t="s">
        <v>600</v>
      </c>
      <c r="U577" s="13" t="s">
        <v>657</v>
      </c>
      <c r="X577" s="13">
        <v>115867</v>
      </c>
      <c r="Y577" s="13" t="s">
        <v>356</v>
      </c>
      <c r="AB577" s="13">
        <v>1</v>
      </c>
      <c r="AF577" s="13">
        <f t="shared" si="37"/>
        <v>1</v>
      </c>
      <c r="AG577" s="54">
        <f t="shared" si="40"/>
        <v>33.333333333333336</v>
      </c>
      <c r="AH577" s="57">
        <f t="shared" si="38"/>
        <v>33.333333333333336</v>
      </c>
      <c r="AJ577" s="13" t="s">
        <v>705</v>
      </c>
      <c r="AK577" s="13">
        <v>4</v>
      </c>
      <c r="AM577" s="13" t="s">
        <v>356</v>
      </c>
    </row>
    <row r="578" spans="1:39" ht="15" customHeight="1" x14ac:dyDescent="0.25">
      <c r="A578" s="13" t="s">
        <v>925</v>
      </c>
      <c r="B578" s="13" t="s">
        <v>930</v>
      </c>
      <c r="C578" s="13">
        <v>2022</v>
      </c>
      <c r="D578" s="13">
        <v>250</v>
      </c>
      <c r="E578" s="13" t="s">
        <v>275</v>
      </c>
      <c r="F578" t="s">
        <v>921</v>
      </c>
      <c r="G578" t="s">
        <v>902</v>
      </c>
      <c r="H578" t="s">
        <v>922</v>
      </c>
      <c r="I578">
        <v>56.939</v>
      </c>
      <c r="J578">
        <v>-111.66248</v>
      </c>
      <c r="K578" s="13" t="s">
        <v>571</v>
      </c>
      <c r="M578" s="53">
        <v>44756</v>
      </c>
      <c r="N578" s="55" t="s">
        <v>283</v>
      </c>
      <c r="O578" s="13">
        <v>3</v>
      </c>
      <c r="P578" s="13">
        <v>100</v>
      </c>
      <c r="Q578" s="13" t="s">
        <v>34</v>
      </c>
      <c r="R578" s="13" t="s">
        <v>24</v>
      </c>
      <c r="S578" s="13" t="s">
        <v>585</v>
      </c>
      <c r="T578" s="13" t="s">
        <v>601</v>
      </c>
      <c r="U578" s="13" t="s">
        <v>637</v>
      </c>
      <c r="X578" s="13">
        <v>76698</v>
      </c>
      <c r="Y578" s="13" t="s">
        <v>378</v>
      </c>
      <c r="AA578" s="13">
        <v>1</v>
      </c>
      <c r="AF578" s="13">
        <f t="shared" si="37"/>
        <v>1</v>
      </c>
      <c r="AG578" s="54">
        <f t="shared" ref="AG578:AG595" si="41">P578/O578</f>
        <v>33.333333333333336</v>
      </c>
      <c r="AH578" s="57">
        <f t="shared" si="38"/>
        <v>33.333333333333336</v>
      </c>
      <c r="AI578" s="13">
        <v>1</v>
      </c>
      <c r="AJ578" s="13" t="s">
        <v>704</v>
      </c>
      <c r="AK578" s="13">
        <v>8</v>
      </c>
      <c r="AM578" s="13" t="s">
        <v>378</v>
      </c>
    </row>
    <row r="579" spans="1:39" ht="15" customHeight="1" x14ac:dyDescent="0.25">
      <c r="A579" s="13" t="s">
        <v>925</v>
      </c>
      <c r="B579" s="13" t="s">
        <v>930</v>
      </c>
      <c r="C579" s="13">
        <v>2022</v>
      </c>
      <c r="D579" s="13">
        <v>250</v>
      </c>
      <c r="E579" s="13" t="s">
        <v>275</v>
      </c>
      <c r="F579" t="s">
        <v>921</v>
      </c>
      <c r="G579" t="s">
        <v>902</v>
      </c>
      <c r="H579" t="s">
        <v>922</v>
      </c>
      <c r="I579">
        <v>56.939</v>
      </c>
      <c r="J579">
        <v>-111.66248</v>
      </c>
      <c r="K579" s="13" t="s">
        <v>571</v>
      </c>
      <c r="M579" s="53">
        <v>44756</v>
      </c>
      <c r="N579" s="55" t="s">
        <v>283</v>
      </c>
      <c r="O579" s="13">
        <v>3</v>
      </c>
      <c r="P579" s="13">
        <v>100</v>
      </c>
      <c r="Q579" s="13" t="s">
        <v>34</v>
      </c>
      <c r="R579" s="13" t="s">
        <v>24</v>
      </c>
      <c r="S579" s="13" t="s">
        <v>585</v>
      </c>
      <c r="T579" s="13" t="s">
        <v>601</v>
      </c>
      <c r="U579" s="13" t="s">
        <v>628</v>
      </c>
      <c r="X579" s="13">
        <v>76591</v>
      </c>
      <c r="Y579" s="13" t="s">
        <v>304</v>
      </c>
      <c r="Z579" s="13">
        <v>4</v>
      </c>
      <c r="AA579" s="13">
        <v>16</v>
      </c>
      <c r="AF579" s="13">
        <f t="shared" si="37"/>
        <v>20</v>
      </c>
      <c r="AG579" s="54">
        <f t="shared" si="41"/>
        <v>33.333333333333336</v>
      </c>
      <c r="AH579" s="57">
        <f t="shared" si="38"/>
        <v>666.66666666666674</v>
      </c>
      <c r="AI579" s="13">
        <v>1</v>
      </c>
      <c r="AJ579" s="13" t="s">
        <v>707</v>
      </c>
      <c r="AK579" s="13">
        <v>7</v>
      </c>
      <c r="AM579" s="13" t="s">
        <v>304</v>
      </c>
    </row>
    <row r="580" spans="1:39" ht="15" customHeight="1" x14ac:dyDescent="0.25">
      <c r="A580" s="13" t="s">
        <v>925</v>
      </c>
      <c r="B580" s="13" t="s">
        <v>930</v>
      </c>
      <c r="C580" s="13">
        <v>2022</v>
      </c>
      <c r="D580" s="13">
        <v>250</v>
      </c>
      <c r="E580" s="13" t="s">
        <v>275</v>
      </c>
      <c r="F580" t="s">
        <v>921</v>
      </c>
      <c r="G580" t="s">
        <v>902</v>
      </c>
      <c r="H580" t="s">
        <v>922</v>
      </c>
      <c r="I580">
        <v>56.939</v>
      </c>
      <c r="J580">
        <v>-111.66248</v>
      </c>
      <c r="K580" s="13" t="s">
        <v>571</v>
      </c>
      <c r="M580" s="53">
        <v>44756</v>
      </c>
      <c r="N580" s="55" t="s">
        <v>283</v>
      </c>
      <c r="O580" s="13">
        <v>3</v>
      </c>
      <c r="P580" s="13">
        <v>100</v>
      </c>
      <c r="Q580" s="13" t="s">
        <v>34</v>
      </c>
      <c r="R580" s="13" t="s">
        <v>24</v>
      </c>
      <c r="S580" s="13" t="s">
        <v>585</v>
      </c>
      <c r="X580" s="13">
        <v>69459</v>
      </c>
      <c r="Y580" s="13" t="s">
        <v>303</v>
      </c>
      <c r="AA580" s="13">
        <v>11</v>
      </c>
      <c r="AF580" s="13">
        <f t="shared" si="37"/>
        <v>11</v>
      </c>
      <c r="AG580" s="54">
        <f t="shared" si="41"/>
        <v>33.333333333333336</v>
      </c>
      <c r="AH580" s="57">
        <f t="shared" si="38"/>
        <v>366.66666666666669</v>
      </c>
      <c r="AJ580" s="13" t="s">
        <v>707</v>
      </c>
      <c r="AK580" s="13">
        <v>7</v>
      </c>
      <c r="AL580" s="13" t="s">
        <v>776</v>
      </c>
      <c r="AM580" s="13" t="s">
        <v>303</v>
      </c>
    </row>
    <row r="581" spans="1:39" ht="15" customHeight="1" x14ac:dyDescent="0.25">
      <c r="A581" s="13" t="s">
        <v>925</v>
      </c>
      <c r="B581" s="13" t="s">
        <v>930</v>
      </c>
      <c r="C581" s="13">
        <v>2022</v>
      </c>
      <c r="D581" s="13">
        <v>250</v>
      </c>
      <c r="E581" s="13" t="s">
        <v>271</v>
      </c>
      <c r="F581" t="s">
        <v>921</v>
      </c>
      <c r="G581" t="s">
        <v>903</v>
      </c>
      <c r="H581" t="s">
        <v>923</v>
      </c>
      <c r="I581">
        <v>56.997169999999997</v>
      </c>
      <c r="J581">
        <v>-111.91819</v>
      </c>
      <c r="K581" s="13" t="s">
        <v>572</v>
      </c>
      <c r="L581" s="13">
        <v>1</v>
      </c>
      <c r="M581" s="53">
        <v>44756</v>
      </c>
      <c r="N581" s="13" t="s">
        <v>281</v>
      </c>
      <c r="O581" s="13">
        <v>2</v>
      </c>
      <c r="P581" s="13">
        <v>100</v>
      </c>
      <c r="Q581" s="13" t="s">
        <v>27</v>
      </c>
      <c r="R581" s="13" t="s">
        <v>26</v>
      </c>
      <c r="S581" s="13" t="s">
        <v>584</v>
      </c>
      <c r="T581" s="13" t="s">
        <v>610</v>
      </c>
      <c r="U581" s="13" t="s">
        <v>659</v>
      </c>
      <c r="X581" s="13">
        <v>68444</v>
      </c>
      <c r="Y581" s="13" t="s">
        <v>306</v>
      </c>
      <c r="Z581" s="13">
        <v>1</v>
      </c>
      <c r="AF581" s="13">
        <f t="shared" si="37"/>
        <v>1</v>
      </c>
      <c r="AG581" s="54">
        <f t="shared" si="41"/>
        <v>50</v>
      </c>
      <c r="AH581" s="57">
        <f t="shared" si="38"/>
        <v>50</v>
      </c>
      <c r="AI581" s="13">
        <v>1</v>
      </c>
      <c r="AJ581" s="13" t="s">
        <v>704</v>
      </c>
      <c r="AK581" s="13">
        <v>8</v>
      </c>
      <c r="AM581" s="13" t="s">
        <v>306</v>
      </c>
    </row>
    <row r="582" spans="1:39" ht="15" customHeight="1" x14ac:dyDescent="0.25">
      <c r="A582" s="13" t="s">
        <v>925</v>
      </c>
      <c r="B582" s="13" t="s">
        <v>930</v>
      </c>
      <c r="C582" s="13">
        <v>2022</v>
      </c>
      <c r="D582" s="13">
        <v>250</v>
      </c>
      <c r="E582" s="13" t="s">
        <v>271</v>
      </c>
      <c r="F582" t="s">
        <v>921</v>
      </c>
      <c r="G582" t="s">
        <v>903</v>
      </c>
      <c r="H582" t="s">
        <v>923</v>
      </c>
      <c r="I582">
        <v>56.997169999999997</v>
      </c>
      <c r="J582">
        <v>-111.91819</v>
      </c>
      <c r="K582" s="13" t="s">
        <v>572</v>
      </c>
      <c r="L582" s="13">
        <v>1</v>
      </c>
      <c r="M582" s="53">
        <v>44756</v>
      </c>
      <c r="N582" s="13" t="s">
        <v>281</v>
      </c>
      <c r="O582" s="13">
        <v>2</v>
      </c>
      <c r="P582" s="13">
        <v>100</v>
      </c>
      <c r="Q582" s="13" t="s">
        <v>27</v>
      </c>
      <c r="R582" s="13" t="s">
        <v>26</v>
      </c>
      <c r="S582" s="13" t="s">
        <v>584</v>
      </c>
      <c r="T582" s="13" t="s">
        <v>595</v>
      </c>
      <c r="U582" s="13" t="s">
        <v>617</v>
      </c>
      <c r="V582" s="13" t="s">
        <v>663</v>
      </c>
      <c r="X582" s="13">
        <v>68935</v>
      </c>
      <c r="Y582" s="13" t="s">
        <v>330</v>
      </c>
      <c r="Z582" s="13">
        <v>2</v>
      </c>
      <c r="AF582" s="13">
        <f t="shared" si="37"/>
        <v>2</v>
      </c>
      <c r="AG582" s="54">
        <f t="shared" si="41"/>
        <v>50</v>
      </c>
      <c r="AH582" s="57">
        <f t="shared" si="38"/>
        <v>100</v>
      </c>
      <c r="AI582" s="13">
        <v>1</v>
      </c>
      <c r="AJ582" s="13" t="s">
        <v>703</v>
      </c>
      <c r="AK582" s="13">
        <v>7</v>
      </c>
      <c r="AM582" s="13" t="s">
        <v>330</v>
      </c>
    </row>
    <row r="583" spans="1:39" ht="15" customHeight="1" x14ac:dyDescent="0.25">
      <c r="A583" s="13" t="s">
        <v>925</v>
      </c>
      <c r="B583" s="13" t="s">
        <v>930</v>
      </c>
      <c r="C583" s="13">
        <v>2022</v>
      </c>
      <c r="D583" s="13">
        <v>250</v>
      </c>
      <c r="E583" s="13" t="s">
        <v>271</v>
      </c>
      <c r="F583" t="s">
        <v>921</v>
      </c>
      <c r="G583" t="s">
        <v>903</v>
      </c>
      <c r="H583" t="s">
        <v>923</v>
      </c>
      <c r="I583">
        <v>56.997169999999997</v>
      </c>
      <c r="J583">
        <v>-111.91819</v>
      </c>
      <c r="K583" s="13" t="s">
        <v>572</v>
      </c>
      <c r="L583" s="13">
        <v>1</v>
      </c>
      <c r="M583" s="53">
        <v>44756</v>
      </c>
      <c r="N583" s="13" t="s">
        <v>281</v>
      </c>
      <c r="O583" s="13">
        <v>2</v>
      </c>
      <c r="P583" s="13">
        <v>100</v>
      </c>
      <c r="Q583" s="13" t="s">
        <v>27</v>
      </c>
      <c r="R583" s="13" t="s">
        <v>26</v>
      </c>
      <c r="S583" s="13" t="s">
        <v>584</v>
      </c>
      <c r="T583" s="13" t="s">
        <v>595</v>
      </c>
      <c r="U583" s="13" t="s">
        <v>617</v>
      </c>
      <c r="V583" s="13" t="s">
        <v>663</v>
      </c>
      <c r="X583" s="13">
        <v>68938</v>
      </c>
      <c r="Y583" s="13" t="s">
        <v>334</v>
      </c>
      <c r="Z583" s="13">
        <v>1</v>
      </c>
      <c r="AF583" s="13">
        <f t="shared" ref="AF583:AF646" si="42">SUM(Z583:AE583)</f>
        <v>1</v>
      </c>
      <c r="AG583" s="54">
        <f t="shared" si="41"/>
        <v>50</v>
      </c>
      <c r="AH583" s="57">
        <f t="shared" ref="AH583:AH646" si="43">AF583*AG583</f>
        <v>50</v>
      </c>
      <c r="AI583" s="13">
        <v>1</v>
      </c>
      <c r="AJ583" s="13" t="s">
        <v>703</v>
      </c>
      <c r="AK583" s="13">
        <v>7</v>
      </c>
      <c r="AM583" s="13" t="s">
        <v>334</v>
      </c>
    </row>
    <row r="584" spans="1:39" ht="15" customHeight="1" x14ac:dyDescent="0.25">
      <c r="A584" s="13" t="s">
        <v>925</v>
      </c>
      <c r="B584" s="13" t="s">
        <v>930</v>
      </c>
      <c r="C584" s="13">
        <v>2022</v>
      </c>
      <c r="D584" s="13">
        <v>250</v>
      </c>
      <c r="E584" s="13" t="s">
        <v>271</v>
      </c>
      <c r="F584" t="s">
        <v>921</v>
      </c>
      <c r="G584" t="s">
        <v>903</v>
      </c>
      <c r="H584" t="s">
        <v>923</v>
      </c>
      <c r="I584">
        <v>56.997169999999997</v>
      </c>
      <c r="J584">
        <v>-111.91819</v>
      </c>
      <c r="K584" s="13" t="s">
        <v>572</v>
      </c>
      <c r="L584" s="13">
        <v>1</v>
      </c>
      <c r="M584" s="53">
        <v>44756</v>
      </c>
      <c r="N584" s="13" t="s">
        <v>281</v>
      </c>
      <c r="O584" s="13">
        <v>2</v>
      </c>
      <c r="P584" s="13">
        <v>100</v>
      </c>
      <c r="Q584" s="13" t="s">
        <v>27</v>
      </c>
      <c r="R584" s="13" t="s">
        <v>26</v>
      </c>
      <c r="S584" s="13" t="s">
        <v>584</v>
      </c>
      <c r="T584" s="13" t="s">
        <v>595</v>
      </c>
      <c r="U584" s="13" t="s">
        <v>617</v>
      </c>
      <c r="V584" s="13" t="s">
        <v>663</v>
      </c>
      <c r="X584" s="13">
        <v>68943</v>
      </c>
      <c r="Y584" s="13" t="s">
        <v>331</v>
      </c>
      <c r="Z584" s="13">
        <v>3</v>
      </c>
      <c r="AF584" s="13">
        <f t="shared" si="42"/>
        <v>3</v>
      </c>
      <c r="AG584" s="54">
        <f t="shared" si="41"/>
        <v>50</v>
      </c>
      <c r="AH584" s="57">
        <f t="shared" si="43"/>
        <v>150</v>
      </c>
      <c r="AI584" s="13">
        <v>1</v>
      </c>
      <c r="AJ584" s="13" t="s">
        <v>703</v>
      </c>
      <c r="AK584" s="13">
        <v>7</v>
      </c>
      <c r="AM584" s="13" t="s">
        <v>331</v>
      </c>
    </row>
    <row r="585" spans="1:39" ht="15" customHeight="1" x14ac:dyDescent="0.25">
      <c r="A585" s="13" t="s">
        <v>925</v>
      </c>
      <c r="B585" s="13" t="s">
        <v>930</v>
      </c>
      <c r="C585" s="13">
        <v>2022</v>
      </c>
      <c r="D585" s="13">
        <v>250</v>
      </c>
      <c r="E585" s="13" t="s">
        <v>271</v>
      </c>
      <c r="F585" t="s">
        <v>921</v>
      </c>
      <c r="G585" t="s">
        <v>903</v>
      </c>
      <c r="H585" t="s">
        <v>923</v>
      </c>
      <c r="I585">
        <v>56.997169999999997</v>
      </c>
      <c r="J585">
        <v>-111.91819</v>
      </c>
      <c r="K585" s="13" t="s">
        <v>572</v>
      </c>
      <c r="L585" s="13">
        <v>1</v>
      </c>
      <c r="M585" s="53">
        <v>44756</v>
      </c>
      <c r="N585" s="13" t="s">
        <v>281</v>
      </c>
      <c r="O585" s="13">
        <v>2</v>
      </c>
      <c r="P585" s="13">
        <v>100</v>
      </c>
      <c r="Q585" s="13" t="s">
        <v>27</v>
      </c>
      <c r="R585" s="13" t="s">
        <v>26</v>
      </c>
      <c r="S585" s="13" t="s">
        <v>584</v>
      </c>
      <c r="T585" s="13" t="s">
        <v>595</v>
      </c>
      <c r="U585" s="13" t="s">
        <v>617</v>
      </c>
      <c r="V585" s="13" t="s">
        <v>663</v>
      </c>
      <c r="X585" s="13">
        <v>68957</v>
      </c>
      <c r="Y585" s="13" t="s">
        <v>328</v>
      </c>
      <c r="Z585" s="13">
        <v>3</v>
      </c>
      <c r="AF585" s="13">
        <f t="shared" si="42"/>
        <v>3</v>
      </c>
      <c r="AG585" s="54">
        <f t="shared" si="41"/>
        <v>50</v>
      </c>
      <c r="AH585" s="57">
        <f t="shared" si="43"/>
        <v>150</v>
      </c>
      <c r="AI585" s="13">
        <v>1</v>
      </c>
      <c r="AJ585" s="13" t="s">
        <v>704</v>
      </c>
      <c r="AK585" s="13">
        <v>6</v>
      </c>
      <c r="AM585" s="13" t="s">
        <v>328</v>
      </c>
    </row>
    <row r="586" spans="1:39" ht="15" customHeight="1" x14ac:dyDescent="0.25">
      <c r="A586" s="13" t="s">
        <v>925</v>
      </c>
      <c r="B586" s="13" t="s">
        <v>930</v>
      </c>
      <c r="C586" s="13">
        <v>2022</v>
      </c>
      <c r="D586" s="13">
        <v>250</v>
      </c>
      <c r="E586" s="13" t="s">
        <v>271</v>
      </c>
      <c r="F586" t="s">
        <v>921</v>
      </c>
      <c r="G586" t="s">
        <v>903</v>
      </c>
      <c r="H586" t="s">
        <v>923</v>
      </c>
      <c r="I586">
        <v>56.997169999999997</v>
      </c>
      <c r="J586">
        <v>-111.91819</v>
      </c>
      <c r="K586" s="13" t="s">
        <v>572</v>
      </c>
      <c r="L586" s="13">
        <v>1</v>
      </c>
      <c r="M586" s="53">
        <v>44756</v>
      </c>
      <c r="N586" s="13" t="s">
        <v>281</v>
      </c>
      <c r="O586" s="13">
        <v>2</v>
      </c>
      <c r="P586" s="13">
        <v>100</v>
      </c>
      <c r="Q586" s="13" t="s">
        <v>27</v>
      </c>
      <c r="R586" s="13" t="s">
        <v>26</v>
      </c>
      <c r="S586" s="13" t="s">
        <v>584</v>
      </c>
      <c r="T586" s="13" t="s">
        <v>595</v>
      </c>
      <c r="U586" s="13" t="s">
        <v>617</v>
      </c>
      <c r="V586" s="13" t="s">
        <v>663</v>
      </c>
      <c r="X586" s="13">
        <v>68946</v>
      </c>
      <c r="Y586" s="13" t="s">
        <v>329</v>
      </c>
      <c r="Z586" s="13">
        <v>6</v>
      </c>
      <c r="AF586" s="13">
        <f t="shared" si="42"/>
        <v>6</v>
      </c>
      <c r="AG586" s="54">
        <f t="shared" si="41"/>
        <v>50</v>
      </c>
      <c r="AH586" s="57">
        <f t="shared" si="43"/>
        <v>300</v>
      </c>
      <c r="AJ586" s="13" t="s">
        <v>704</v>
      </c>
      <c r="AK586" s="13">
        <v>8</v>
      </c>
      <c r="AM586" s="13" t="s">
        <v>329</v>
      </c>
    </row>
    <row r="587" spans="1:39" ht="15" customHeight="1" x14ac:dyDescent="0.25">
      <c r="A587" s="13" t="s">
        <v>925</v>
      </c>
      <c r="B587" s="13" t="s">
        <v>930</v>
      </c>
      <c r="C587" s="13">
        <v>2022</v>
      </c>
      <c r="D587" s="13">
        <v>250</v>
      </c>
      <c r="E587" s="13" t="s">
        <v>271</v>
      </c>
      <c r="F587" t="s">
        <v>921</v>
      </c>
      <c r="G587" t="s">
        <v>903</v>
      </c>
      <c r="H587" t="s">
        <v>923</v>
      </c>
      <c r="I587">
        <v>56.997169999999997</v>
      </c>
      <c r="J587">
        <v>-111.91819</v>
      </c>
      <c r="K587" s="13" t="s">
        <v>572</v>
      </c>
      <c r="L587" s="13">
        <v>1</v>
      </c>
      <c r="M587" s="53">
        <v>44756</v>
      </c>
      <c r="N587" s="13" t="s">
        <v>281</v>
      </c>
      <c r="O587" s="13">
        <v>2</v>
      </c>
      <c r="P587" s="13">
        <v>100</v>
      </c>
      <c r="Q587" s="13" t="s">
        <v>27</v>
      </c>
      <c r="R587" s="13" t="s">
        <v>26</v>
      </c>
      <c r="S587" s="13" t="s">
        <v>584</v>
      </c>
      <c r="T587" s="13" t="s">
        <v>595</v>
      </c>
      <c r="U587" s="13" t="s">
        <v>617</v>
      </c>
      <c r="V587" s="13" t="s">
        <v>664</v>
      </c>
      <c r="X587" s="13">
        <v>68894</v>
      </c>
      <c r="Y587" s="13" t="s">
        <v>332</v>
      </c>
      <c r="Z587" s="13">
        <v>2</v>
      </c>
      <c r="AF587" s="13">
        <f t="shared" si="42"/>
        <v>2</v>
      </c>
      <c r="AG587" s="54">
        <f t="shared" si="41"/>
        <v>50</v>
      </c>
      <c r="AH587" s="57">
        <f t="shared" si="43"/>
        <v>100</v>
      </c>
      <c r="AI587" s="13">
        <v>1</v>
      </c>
      <c r="AJ587" s="13" t="s">
        <v>704</v>
      </c>
      <c r="AK587" s="13">
        <v>8</v>
      </c>
      <c r="AM587" s="13" t="s">
        <v>332</v>
      </c>
    </row>
    <row r="588" spans="1:39" ht="15" customHeight="1" x14ac:dyDescent="0.25">
      <c r="A588" s="13" t="s">
        <v>925</v>
      </c>
      <c r="B588" s="13" t="s">
        <v>930</v>
      </c>
      <c r="C588" s="13">
        <v>2022</v>
      </c>
      <c r="D588" s="13">
        <v>250</v>
      </c>
      <c r="E588" s="13" t="s">
        <v>271</v>
      </c>
      <c r="F588" t="s">
        <v>921</v>
      </c>
      <c r="G588" t="s">
        <v>903</v>
      </c>
      <c r="H588" t="s">
        <v>923</v>
      </c>
      <c r="I588">
        <v>56.997169999999997</v>
      </c>
      <c r="J588">
        <v>-111.91819</v>
      </c>
      <c r="K588" s="13" t="s">
        <v>572</v>
      </c>
      <c r="L588" s="13">
        <v>1</v>
      </c>
      <c r="M588" s="53">
        <v>44756</v>
      </c>
      <c r="N588" s="13" t="s">
        <v>281</v>
      </c>
      <c r="O588" s="13">
        <v>2</v>
      </c>
      <c r="P588" s="13">
        <v>100</v>
      </c>
      <c r="Q588" s="13" t="s">
        <v>27</v>
      </c>
      <c r="R588" s="13" t="s">
        <v>26</v>
      </c>
      <c r="S588" s="13" t="s">
        <v>584</v>
      </c>
      <c r="T588" s="13" t="s">
        <v>595</v>
      </c>
      <c r="U588" s="13" t="s">
        <v>617</v>
      </c>
      <c r="V588" s="13" t="s">
        <v>664</v>
      </c>
      <c r="X588" s="13">
        <v>68876</v>
      </c>
      <c r="Y588" s="13" t="s">
        <v>333</v>
      </c>
      <c r="Z588" s="13">
        <v>10</v>
      </c>
      <c r="AF588" s="13">
        <f t="shared" si="42"/>
        <v>10</v>
      </c>
      <c r="AG588" s="54">
        <f t="shared" si="41"/>
        <v>50</v>
      </c>
      <c r="AH588" s="57">
        <f t="shared" si="43"/>
        <v>500</v>
      </c>
      <c r="AJ588" s="13" t="s">
        <v>704</v>
      </c>
      <c r="AK588" s="13">
        <v>8</v>
      </c>
      <c r="AM588" s="13" t="s">
        <v>333</v>
      </c>
    </row>
    <row r="589" spans="1:39" ht="15" customHeight="1" x14ac:dyDescent="0.25">
      <c r="A589" s="13" t="s">
        <v>925</v>
      </c>
      <c r="B589" s="13" t="s">
        <v>930</v>
      </c>
      <c r="C589" s="13">
        <v>2022</v>
      </c>
      <c r="D589" s="13">
        <v>250</v>
      </c>
      <c r="E589" s="13" t="s">
        <v>271</v>
      </c>
      <c r="F589" t="s">
        <v>921</v>
      </c>
      <c r="G589" t="s">
        <v>903</v>
      </c>
      <c r="H589" t="s">
        <v>923</v>
      </c>
      <c r="I589">
        <v>56.997169999999997</v>
      </c>
      <c r="J589">
        <v>-111.91819</v>
      </c>
      <c r="K589" s="13" t="s">
        <v>572</v>
      </c>
      <c r="L589" s="13">
        <v>1</v>
      </c>
      <c r="M589" s="53">
        <v>44756</v>
      </c>
      <c r="N589" s="55" t="s">
        <v>281</v>
      </c>
      <c r="O589" s="13">
        <v>2</v>
      </c>
      <c r="P589" s="13">
        <v>100</v>
      </c>
      <c r="Q589" s="13" t="s">
        <v>27</v>
      </c>
      <c r="R589" s="13" t="s">
        <v>26</v>
      </c>
      <c r="U589" s="13" t="s">
        <v>618</v>
      </c>
      <c r="X589" s="13">
        <v>68424</v>
      </c>
      <c r="Y589" s="13" t="s">
        <v>336</v>
      </c>
      <c r="Z589" s="13">
        <v>3</v>
      </c>
      <c r="AF589" s="13">
        <f t="shared" si="42"/>
        <v>3</v>
      </c>
      <c r="AG589" s="54">
        <f t="shared" si="41"/>
        <v>50</v>
      </c>
      <c r="AH589" s="57">
        <f t="shared" si="43"/>
        <v>150</v>
      </c>
      <c r="AI589" s="13">
        <v>1</v>
      </c>
      <c r="AJ589" s="13" t="s">
        <v>706</v>
      </c>
      <c r="AK589" s="13">
        <v>8</v>
      </c>
      <c r="AM589" s="13" t="s">
        <v>336</v>
      </c>
    </row>
    <row r="590" spans="1:39" ht="15" customHeight="1" x14ac:dyDescent="0.25">
      <c r="A590" s="13" t="s">
        <v>925</v>
      </c>
      <c r="B590" s="13" t="s">
        <v>930</v>
      </c>
      <c r="C590" s="13">
        <v>2022</v>
      </c>
      <c r="D590" s="13">
        <v>250</v>
      </c>
      <c r="E590" s="13" t="s">
        <v>271</v>
      </c>
      <c r="F590" t="s">
        <v>921</v>
      </c>
      <c r="G590" t="s">
        <v>903</v>
      </c>
      <c r="H590" t="s">
        <v>923</v>
      </c>
      <c r="I590">
        <v>56.997169999999997</v>
      </c>
      <c r="J590">
        <v>-111.91819</v>
      </c>
      <c r="K590" s="13" t="s">
        <v>572</v>
      </c>
      <c r="L590" s="13">
        <v>1</v>
      </c>
      <c r="M590" s="53">
        <v>44756</v>
      </c>
      <c r="N590" s="55" t="s">
        <v>281</v>
      </c>
      <c r="O590" s="13">
        <v>2</v>
      </c>
      <c r="P590" s="13">
        <v>100</v>
      </c>
      <c r="Q590" s="13" t="s">
        <v>110</v>
      </c>
      <c r="R590" s="13" t="s">
        <v>13</v>
      </c>
      <c r="S590" s="13" t="s">
        <v>582</v>
      </c>
      <c r="T590" s="13" t="s">
        <v>592</v>
      </c>
      <c r="U590" s="13" t="s">
        <v>614</v>
      </c>
      <c r="X590" s="13">
        <v>553094</v>
      </c>
      <c r="Y590" s="13" t="s">
        <v>297</v>
      </c>
      <c r="Z590" s="13">
        <v>2</v>
      </c>
      <c r="AF590" s="13">
        <f t="shared" si="42"/>
        <v>2</v>
      </c>
      <c r="AG590" s="54">
        <f t="shared" si="41"/>
        <v>50</v>
      </c>
      <c r="AH590" s="57">
        <f t="shared" si="43"/>
        <v>100</v>
      </c>
      <c r="AI590" s="13">
        <v>1</v>
      </c>
      <c r="AJ590" s="13" t="s">
        <v>705</v>
      </c>
      <c r="AK590" s="13">
        <v>4</v>
      </c>
      <c r="AM590" s="13" t="s">
        <v>297</v>
      </c>
    </row>
    <row r="591" spans="1:39" ht="15" customHeight="1" x14ac:dyDescent="0.25">
      <c r="A591" s="13" t="s">
        <v>925</v>
      </c>
      <c r="B591" s="13" t="s">
        <v>930</v>
      </c>
      <c r="C591" s="13">
        <v>2022</v>
      </c>
      <c r="D591" s="13">
        <v>250</v>
      </c>
      <c r="E591" s="13" t="s">
        <v>271</v>
      </c>
      <c r="F591" t="s">
        <v>921</v>
      </c>
      <c r="G591" t="s">
        <v>903</v>
      </c>
      <c r="H591" t="s">
        <v>923</v>
      </c>
      <c r="I591">
        <v>56.997169999999997</v>
      </c>
      <c r="J591">
        <v>-111.91819</v>
      </c>
      <c r="K591" s="13" t="s">
        <v>572</v>
      </c>
      <c r="L591" s="13">
        <v>1</v>
      </c>
      <c r="M591" s="53">
        <v>44756</v>
      </c>
      <c r="N591" s="55" t="s">
        <v>281</v>
      </c>
      <c r="O591" s="13">
        <v>2</v>
      </c>
      <c r="P591" s="13">
        <v>100</v>
      </c>
      <c r="Q591" s="13" t="s">
        <v>110</v>
      </c>
      <c r="R591" s="13" t="s">
        <v>13</v>
      </c>
      <c r="S591" s="13" t="s">
        <v>582</v>
      </c>
      <c r="T591" s="13" t="s">
        <v>603</v>
      </c>
      <c r="U591" s="13" t="s">
        <v>635</v>
      </c>
      <c r="X591" s="13">
        <v>82771</v>
      </c>
      <c r="Y591" s="13" t="s">
        <v>296</v>
      </c>
      <c r="Z591" s="13">
        <v>4</v>
      </c>
      <c r="AF591" s="13">
        <f t="shared" si="42"/>
        <v>4</v>
      </c>
      <c r="AG591" s="54">
        <f t="shared" si="41"/>
        <v>50</v>
      </c>
      <c r="AH591" s="57">
        <f t="shared" si="43"/>
        <v>200</v>
      </c>
      <c r="AJ591" s="13" t="s">
        <v>703</v>
      </c>
      <c r="AK591" s="13">
        <v>4</v>
      </c>
      <c r="AM591" s="13" t="s">
        <v>296</v>
      </c>
    </row>
    <row r="592" spans="1:39" ht="15" customHeight="1" x14ac:dyDescent="0.25">
      <c r="A592" s="13" t="s">
        <v>925</v>
      </c>
      <c r="B592" s="13" t="s">
        <v>930</v>
      </c>
      <c r="C592" s="13">
        <v>2022</v>
      </c>
      <c r="D592" s="13">
        <v>250</v>
      </c>
      <c r="E592" s="13" t="s">
        <v>271</v>
      </c>
      <c r="F592" t="s">
        <v>921</v>
      </c>
      <c r="G592" t="s">
        <v>903</v>
      </c>
      <c r="H592" t="s">
        <v>923</v>
      </c>
      <c r="I592">
        <v>56.997169999999997</v>
      </c>
      <c r="J592">
        <v>-111.91819</v>
      </c>
      <c r="K592" s="13" t="s">
        <v>572</v>
      </c>
      <c r="L592" s="13">
        <v>1</v>
      </c>
      <c r="M592" s="53">
        <v>44756</v>
      </c>
      <c r="N592" s="55" t="s">
        <v>281</v>
      </c>
      <c r="O592" s="13">
        <v>2</v>
      </c>
      <c r="P592" s="13">
        <v>100</v>
      </c>
      <c r="Q592" s="13" t="s">
        <v>110</v>
      </c>
      <c r="R592" s="13" t="s">
        <v>13</v>
      </c>
      <c r="S592" s="13" t="s">
        <v>582</v>
      </c>
      <c r="T592" s="13" t="s">
        <v>603</v>
      </c>
      <c r="U592" s="13" t="s">
        <v>652</v>
      </c>
      <c r="X592" s="13">
        <v>83123</v>
      </c>
      <c r="Y592" s="13" t="s">
        <v>295</v>
      </c>
      <c r="Z592" s="13">
        <v>1</v>
      </c>
      <c r="AF592" s="13">
        <f t="shared" si="42"/>
        <v>1</v>
      </c>
      <c r="AG592" s="54">
        <f t="shared" si="41"/>
        <v>50</v>
      </c>
      <c r="AH592" s="57">
        <f t="shared" si="43"/>
        <v>50</v>
      </c>
      <c r="AI592" s="13">
        <v>1</v>
      </c>
      <c r="AJ592" s="13" t="s">
        <v>703</v>
      </c>
      <c r="AK592" s="13">
        <v>6</v>
      </c>
      <c r="AM592" s="13" t="s">
        <v>295</v>
      </c>
    </row>
    <row r="593" spans="1:40" ht="15" customHeight="1" x14ac:dyDescent="0.25">
      <c r="A593" s="13" t="s">
        <v>925</v>
      </c>
      <c r="B593" s="13" t="s">
        <v>930</v>
      </c>
      <c r="C593" s="13">
        <v>2022</v>
      </c>
      <c r="D593" s="13">
        <v>250</v>
      </c>
      <c r="E593" s="13" t="s">
        <v>271</v>
      </c>
      <c r="F593" t="s">
        <v>921</v>
      </c>
      <c r="G593" t="s">
        <v>903</v>
      </c>
      <c r="H593" t="s">
        <v>923</v>
      </c>
      <c r="I593">
        <v>56.997169999999997</v>
      </c>
      <c r="J593">
        <v>-111.91819</v>
      </c>
      <c r="K593" s="13" t="s">
        <v>572</v>
      </c>
      <c r="L593" s="13">
        <v>1</v>
      </c>
      <c r="M593" s="53">
        <v>44756</v>
      </c>
      <c r="N593" s="55" t="s">
        <v>281</v>
      </c>
      <c r="O593" s="13">
        <v>2</v>
      </c>
      <c r="P593" s="13">
        <v>100</v>
      </c>
      <c r="Q593" s="13" t="s">
        <v>110</v>
      </c>
      <c r="R593" s="13" t="s">
        <v>13</v>
      </c>
      <c r="S593" s="13" t="s">
        <v>582</v>
      </c>
      <c r="T593" s="13" t="s">
        <v>603</v>
      </c>
      <c r="U593" s="13" t="s">
        <v>633</v>
      </c>
      <c r="X593" s="13">
        <v>83330</v>
      </c>
      <c r="Y593" s="13" t="s">
        <v>294</v>
      </c>
      <c r="AE593" s="13">
        <v>3</v>
      </c>
      <c r="AF593" s="13">
        <f t="shared" si="42"/>
        <v>3</v>
      </c>
      <c r="AG593" s="54">
        <f t="shared" si="41"/>
        <v>50</v>
      </c>
      <c r="AH593" s="57">
        <f t="shared" si="43"/>
        <v>150</v>
      </c>
      <c r="AI593" s="13">
        <v>1</v>
      </c>
      <c r="AJ593" s="13" t="s">
        <v>703</v>
      </c>
      <c r="AK593" s="13">
        <v>4</v>
      </c>
      <c r="AM593" s="13" t="s">
        <v>294</v>
      </c>
    </row>
    <row r="594" spans="1:40" ht="15" customHeight="1" x14ac:dyDescent="0.25">
      <c r="A594" s="13" t="s">
        <v>925</v>
      </c>
      <c r="B594" s="13" t="s">
        <v>930</v>
      </c>
      <c r="C594" s="13">
        <v>2022</v>
      </c>
      <c r="D594" s="13">
        <v>250</v>
      </c>
      <c r="E594" s="13" t="s">
        <v>271</v>
      </c>
      <c r="F594" t="s">
        <v>921</v>
      </c>
      <c r="G594" t="s">
        <v>903</v>
      </c>
      <c r="H594" t="s">
        <v>923</v>
      </c>
      <c r="I594">
        <v>56.997169999999997</v>
      </c>
      <c r="J594">
        <v>-111.91819</v>
      </c>
      <c r="K594" s="13" t="s">
        <v>572</v>
      </c>
      <c r="L594" s="13">
        <v>1</v>
      </c>
      <c r="M594" s="53">
        <v>44756</v>
      </c>
      <c r="N594" s="55" t="s">
        <v>281</v>
      </c>
      <c r="O594" s="13">
        <v>2</v>
      </c>
      <c r="P594" s="13">
        <v>100</v>
      </c>
      <c r="Q594" s="13" t="s">
        <v>110</v>
      </c>
      <c r="R594" s="13" t="s">
        <v>13</v>
      </c>
      <c r="S594" s="13" t="s">
        <v>582</v>
      </c>
      <c r="X594" s="13">
        <v>82708</v>
      </c>
      <c r="Y594" s="13" t="s">
        <v>716</v>
      </c>
      <c r="AB594" s="13">
        <v>2</v>
      </c>
      <c r="AE594" s="13">
        <v>4</v>
      </c>
      <c r="AF594" s="13">
        <f t="shared" si="42"/>
        <v>6</v>
      </c>
      <c r="AG594" s="54">
        <f t="shared" si="41"/>
        <v>50</v>
      </c>
      <c r="AH594" s="57">
        <f t="shared" si="43"/>
        <v>300</v>
      </c>
      <c r="AJ594" s="13" t="s">
        <v>703</v>
      </c>
      <c r="AK594" s="13">
        <v>5</v>
      </c>
      <c r="AM594" s="13" t="s">
        <v>716</v>
      </c>
      <c r="AN594" s="13" t="s">
        <v>717</v>
      </c>
    </row>
    <row r="595" spans="1:40" ht="15" customHeight="1" x14ac:dyDescent="0.25">
      <c r="A595" s="13" t="s">
        <v>925</v>
      </c>
      <c r="B595" s="13" t="s">
        <v>930</v>
      </c>
      <c r="C595" s="13">
        <v>2022</v>
      </c>
      <c r="D595" s="13">
        <v>250</v>
      </c>
      <c r="E595" s="13" t="s">
        <v>271</v>
      </c>
      <c r="F595" t="s">
        <v>921</v>
      </c>
      <c r="G595" t="s">
        <v>903</v>
      </c>
      <c r="H595" t="s">
        <v>923</v>
      </c>
      <c r="I595">
        <v>56.997169999999997</v>
      </c>
      <c r="J595">
        <v>-111.91819</v>
      </c>
      <c r="K595" s="13" t="s">
        <v>572</v>
      </c>
      <c r="L595" s="13">
        <v>1</v>
      </c>
      <c r="M595" s="53">
        <v>44756</v>
      </c>
      <c r="N595" s="55" t="s">
        <v>281</v>
      </c>
      <c r="O595" s="13">
        <v>2</v>
      </c>
      <c r="P595" s="13">
        <v>100</v>
      </c>
      <c r="Q595" s="13" t="s">
        <v>33</v>
      </c>
      <c r="R595" s="13" t="s">
        <v>13</v>
      </c>
      <c r="S595" s="13" t="s">
        <v>581</v>
      </c>
      <c r="T595" s="13" t="s">
        <v>591</v>
      </c>
      <c r="U595" s="13" t="s">
        <v>612</v>
      </c>
      <c r="X595" s="13">
        <v>94025</v>
      </c>
      <c r="Y595" s="13" t="s">
        <v>300</v>
      </c>
      <c r="Z595" s="13">
        <v>2</v>
      </c>
      <c r="AA595" s="13">
        <v>2</v>
      </c>
      <c r="AF595" s="13">
        <f t="shared" si="42"/>
        <v>4</v>
      </c>
      <c r="AG595" s="54">
        <f t="shared" si="41"/>
        <v>50</v>
      </c>
      <c r="AH595" s="57">
        <f t="shared" si="43"/>
        <v>200</v>
      </c>
      <c r="AI595" s="13">
        <v>1</v>
      </c>
      <c r="AJ595" s="13" t="s">
        <v>704</v>
      </c>
      <c r="AK595" s="13">
        <v>8</v>
      </c>
      <c r="AM595" s="13" t="s">
        <v>300</v>
      </c>
    </row>
    <row r="596" spans="1:40" ht="15" customHeight="1" x14ac:dyDescent="0.25">
      <c r="A596" s="13" t="s">
        <v>925</v>
      </c>
      <c r="B596" s="13" t="s">
        <v>930</v>
      </c>
      <c r="C596" s="13">
        <v>2022</v>
      </c>
      <c r="D596" s="13">
        <v>250</v>
      </c>
      <c r="E596" s="13" t="s">
        <v>271</v>
      </c>
      <c r="F596" t="s">
        <v>921</v>
      </c>
      <c r="G596" t="s">
        <v>903</v>
      </c>
      <c r="H596" t="s">
        <v>923</v>
      </c>
      <c r="I596">
        <v>56.997169999999997</v>
      </c>
      <c r="J596">
        <v>-111.91819</v>
      </c>
      <c r="K596" s="13" t="s">
        <v>572</v>
      </c>
      <c r="L596" s="13">
        <v>1</v>
      </c>
      <c r="M596" s="53">
        <v>44756</v>
      </c>
      <c r="N596" s="55" t="s">
        <v>281</v>
      </c>
      <c r="O596" s="13" t="s">
        <v>844</v>
      </c>
      <c r="P596" s="13">
        <v>100</v>
      </c>
      <c r="Q596" s="13" t="s">
        <v>32</v>
      </c>
      <c r="R596" s="13" t="s">
        <v>13</v>
      </c>
      <c r="S596" s="13" t="s">
        <v>749</v>
      </c>
      <c r="T596" s="13" t="s">
        <v>750</v>
      </c>
      <c r="U596" s="13" t="s">
        <v>814</v>
      </c>
      <c r="X596" s="13">
        <v>83973</v>
      </c>
      <c r="Y596" s="13" t="s">
        <v>818</v>
      </c>
      <c r="Z596" s="13">
        <v>51</v>
      </c>
      <c r="AF596" s="13">
        <f t="shared" si="42"/>
        <v>51</v>
      </c>
      <c r="AG596" s="54">
        <v>50</v>
      </c>
      <c r="AH596" s="57">
        <f t="shared" si="43"/>
        <v>2550</v>
      </c>
      <c r="AJ596" s="13" t="s">
        <v>704</v>
      </c>
      <c r="AK596" s="13">
        <v>8</v>
      </c>
      <c r="AM596" s="13" t="s">
        <v>818</v>
      </c>
    </row>
    <row r="597" spans="1:40" ht="15" customHeight="1" x14ac:dyDescent="0.25">
      <c r="A597" s="13" t="s">
        <v>925</v>
      </c>
      <c r="B597" s="13" t="s">
        <v>930</v>
      </c>
      <c r="C597" s="13">
        <v>2022</v>
      </c>
      <c r="D597" s="13">
        <v>250</v>
      </c>
      <c r="E597" s="13" t="s">
        <v>271</v>
      </c>
      <c r="F597" t="s">
        <v>921</v>
      </c>
      <c r="G597" t="s">
        <v>903</v>
      </c>
      <c r="H597" t="s">
        <v>923</v>
      </c>
      <c r="I597">
        <v>56.997169999999997</v>
      </c>
      <c r="J597">
        <v>-111.91819</v>
      </c>
      <c r="K597" s="13" t="s">
        <v>572</v>
      </c>
      <c r="L597" s="13">
        <v>1</v>
      </c>
      <c r="M597" s="53">
        <v>44756</v>
      </c>
      <c r="N597" s="55" t="s">
        <v>281</v>
      </c>
      <c r="O597" s="13" t="s">
        <v>844</v>
      </c>
      <c r="P597" s="13">
        <v>100</v>
      </c>
      <c r="Q597" s="13" t="s">
        <v>32</v>
      </c>
      <c r="R597" s="13" t="s">
        <v>13</v>
      </c>
      <c r="S597" s="13" t="s">
        <v>749</v>
      </c>
      <c r="T597" s="13" t="s">
        <v>750</v>
      </c>
      <c r="U597" s="13" t="s">
        <v>814</v>
      </c>
      <c r="X597" s="13">
        <v>84016</v>
      </c>
      <c r="Y597" s="13" t="s">
        <v>827</v>
      </c>
      <c r="Z597" s="13">
        <v>10</v>
      </c>
      <c r="AF597" s="13">
        <f t="shared" si="42"/>
        <v>10</v>
      </c>
      <c r="AG597" s="54">
        <v>50</v>
      </c>
      <c r="AH597" s="57">
        <f t="shared" si="43"/>
        <v>500</v>
      </c>
      <c r="AI597" s="13">
        <v>1</v>
      </c>
      <c r="AJ597" s="13" t="s">
        <v>706</v>
      </c>
      <c r="AK597" s="13">
        <v>8</v>
      </c>
      <c r="AM597" s="13" t="s">
        <v>827</v>
      </c>
    </row>
    <row r="598" spans="1:40" ht="15" customHeight="1" x14ac:dyDescent="0.25">
      <c r="A598" s="13" t="s">
        <v>925</v>
      </c>
      <c r="B598" s="13" t="s">
        <v>930</v>
      </c>
      <c r="C598" s="13">
        <v>2022</v>
      </c>
      <c r="D598" s="13">
        <v>250</v>
      </c>
      <c r="E598" s="13" t="s">
        <v>271</v>
      </c>
      <c r="F598" t="s">
        <v>921</v>
      </c>
      <c r="G598" t="s">
        <v>903</v>
      </c>
      <c r="H598" t="s">
        <v>923</v>
      </c>
      <c r="I598">
        <v>56.997169999999997</v>
      </c>
      <c r="J598">
        <v>-111.91819</v>
      </c>
      <c r="K598" s="13" t="s">
        <v>572</v>
      </c>
      <c r="L598" s="13">
        <v>1</v>
      </c>
      <c r="M598" s="53">
        <v>44756</v>
      </c>
      <c r="N598" s="55" t="s">
        <v>281</v>
      </c>
      <c r="O598" s="13" t="s">
        <v>844</v>
      </c>
      <c r="P598" s="13">
        <v>100</v>
      </c>
      <c r="Q598" s="13" t="s">
        <v>32</v>
      </c>
      <c r="R598" s="13" t="s">
        <v>13</v>
      </c>
      <c r="S598" s="13" t="s">
        <v>749</v>
      </c>
      <c r="T598" s="13" t="s">
        <v>750</v>
      </c>
      <c r="U598" s="13" t="s">
        <v>824</v>
      </c>
      <c r="X598" s="13">
        <v>83873</v>
      </c>
      <c r="Y598" s="13" t="s">
        <v>825</v>
      </c>
      <c r="Z598" s="13">
        <v>6</v>
      </c>
      <c r="AF598" s="13">
        <f t="shared" si="42"/>
        <v>6</v>
      </c>
      <c r="AG598" s="54">
        <v>50</v>
      </c>
      <c r="AH598" s="57">
        <f t="shared" si="43"/>
        <v>300</v>
      </c>
      <c r="AI598" s="13">
        <v>1</v>
      </c>
      <c r="AJ598" s="13" t="s">
        <v>706</v>
      </c>
      <c r="AK598" s="13">
        <v>8</v>
      </c>
      <c r="AM598" s="13" t="s">
        <v>825</v>
      </c>
    </row>
    <row r="599" spans="1:40" ht="15" customHeight="1" x14ac:dyDescent="0.25">
      <c r="A599" s="13" t="s">
        <v>925</v>
      </c>
      <c r="B599" s="13" t="s">
        <v>930</v>
      </c>
      <c r="C599" s="13">
        <v>2022</v>
      </c>
      <c r="D599" s="13">
        <v>250</v>
      </c>
      <c r="E599" s="13" t="s">
        <v>271</v>
      </c>
      <c r="F599" t="s">
        <v>921</v>
      </c>
      <c r="G599" t="s">
        <v>903</v>
      </c>
      <c r="H599" t="s">
        <v>923</v>
      </c>
      <c r="I599">
        <v>56.997169999999997</v>
      </c>
      <c r="J599">
        <v>-111.91819</v>
      </c>
      <c r="K599" s="13" t="s">
        <v>572</v>
      </c>
      <c r="L599" s="13">
        <v>1</v>
      </c>
      <c r="M599" s="53">
        <v>44756</v>
      </c>
      <c r="N599" s="55" t="s">
        <v>281</v>
      </c>
      <c r="O599" s="13" t="s">
        <v>844</v>
      </c>
      <c r="P599" s="13">
        <v>100</v>
      </c>
      <c r="Q599" s="13" t="s">
        <v>32</v>
      </c>
      <c r="R599" s="13" t="s">
        <v>13</v>
      </c>
      <c r="S599" s="13" t="s">
        <v>749</v>
      </c>
      <c r="T599" s="13" t="s">
        <v>750</v>
      </c>
      <c r="U599" s="13" t="s">
        <v>824</v>
      </c>
      <c r="X599" s="13">
        <v>83920</v>
      </c>
      <c r="Y599" s="13" t="s">
        <v>836</v>
      </c>
      <c r="Z599" s="13">
        <v>6</v>
      </c>
      <c r="AF599" s="13">
        <f t="shared" si="42"/>
        <v>6</v>
      </c>
      <c r="AG599" s="54">
        <v>50</v>
      </c>
      <c r="AH599" s="57">
        <f t="shared" si="43"/>
        <v>300</v>
      </c>
      <c r="AI599" s="13">
        <v>1</v>
      </c>
      <c r="AJ599" s="13" t="s">
        <v>706</v>
      </c>
      <c r="AK599" s="13">
        <v>8</v>
      </c>
      <c r="AM599" s="13" t="s">
        <v>836</v>
      </c>
    </row>
    <row r="600" spans="1:40" ht="15" customHeight="1" x14ac:dyDescent="0.25">
      <c r="A600" s="13" t="s">
        <v>925</v>
      </c>
      <c r="B600" s="13" t="s">
        <v>930</v>
      </c>
      <c r="C600" s="13">
        <v>2022</v>
      </c>
      <c r="D600" s="13">
        <v>250</v>
      </c>
      <c r="E600" s="13" t="s">
        <v>271</v>
      </c>
      <c r="F600" t="s">
        <v>921</v>
      </c>
      <c r="G600" t="s">
        <v>903</v>
      </c>
      <c r="H600" t="s">
        <v>923</v>
      </c>
      <c r="I600">
        <v>56.997169999999997</v>
      </c>
      <c r="J600">
        <v>-111.91819</v>
      </c>
      <c r="K600" s="13" t="s">
        <v>572</v>
      </c>
      <c r="L600" s="13">
        <v>1</v>
      </c>
      <c r="M600" s="53">
        <v>44756</v>
      </c>
      <c r="N600" s="55" t="s">
        <v>281</v>
      </c>
      <c r="O600" s="13" t="s">
        <v>844</v>
      </c>
      <c r="P600" s="13">
        <v>100</v>
      </c>
      <c r="Q600" s="13" t="s">
        <v>32</v>
      </c>
      <c r="R600" s="13" t="s">
        <v>13</v>
      </c>
      <c r="S600" s="13" t="s">
        <v>749</v>
      </c>
      <c r="T600" s="13" t="s">
        <v>750</v>
      </c>
      <c r="U600" s="13" t="s">
        <v>834</v>
      </c>
      <c r="X600" s="13">
        <v>83969</v>
      </c>
      <c r="Y600" s="13" t="s">
        <v>835</v>
      </c>
      <c r="Z600" s="13">
        <v>35</v>
      </c>
      <c r="AF600" s="13">
        <f t="shared" si="42"/>
        <v>35</v>
      </c>
      <c r="AG600" s="54">
        <v>50</v>
      </c>
      <c r="AH600" s="57">
        <f t="shared" si="43"/>
        <v>1750</v>
      </c>
      <c r="AI600" s="13">
        <v>1</v>
      </c>
      <c r="AJ600" s="13" t="s">
        <v>706</v>
      </c>
      <c r="AK600" s="13">
        <v>8</v>
      </c>
      <c r="AM600" s="13" t="s">
        <v>835</v>
      </c>
    </row>
    <row r="601" spans="1:40" ht="15" customHeight="1" x14ac:dyDescent="0.25">
      <c r="A601" s="13" t="s">
        <v>925</v>
      </c>
      <c r="B601" s="13" t="s">
        <v>930</v>
      </c>
      <c r="C601" s="13">
        <v>2022</v>
      </c>
      <c r="D601" s="13">
        <v>250</v>
      </c>
      <c r="E601" s="13" t="s">
        <v>271</v>
      </c>
      <c r="F601" t="s">
        <v>921</v>
      </c>
      <c r="G601" t="s">
        <v>903</v>
      </c>
      <c r="H601" t="s">
        <v>923</v>
      </c>
      <c r="I601">
        <v>56.997169999999997</v>
      </c>
      <c r="J601">
        <v>-111.91819</v>
      </c>
      <c r="K601" s="13" t="s">
        <v>572</v>
      </c>
      <c r="L601" s="13">
        <v>1</v>
      </c>
      <c r="M601" s="53">
        <v>44756</v>
      </c>
      <c r="N601" s="55" t="s">
        <v>281</v>
      </c>
      <c r="O601" s="13" t="s">
        <v>844</v>
      </c>
      <c r="P601" s="13">
        <v>100</v>
      </c>
      <c r="Q601" s="13" t="s">
        <v>32</v>
      </c>
      <c r="R601" s="13" t="s">
        <v>13</v>
      </c>
      <c r="S601" s="13" t="s">
        <v>749</v>
      </c>
      <c r="T601" s="13" t="s">
        <v>750</v>
      </c>
      <c r="U601" s="13" t="s">
        <v>837</v>
      </c>
      <c r="X601" s="13">
        <v>83834</v>
      </c>
      <c r="Y601" s="13" t="s">
        <v>838</v>
      </c>
      <c r="Z601" s="13">
        <v>14</v>
      </c>
      <c r="AF601" s="13">
        <f t="shared" si="42"/>
        <v>14</v>
      </c>
      <c r="AG601" s="54">
        <v>50</v>
      </c>
      <c r="AH601" s="57">
        <f t="shared" si="43"/>
        <v>700</v>
      </c>
      <c r="AI601" s="13">
        <v>1</v>
      </c>
      <c r="AJ601" s="13" t="s">
        <v>706</v>
      </c>
      <c r="AK601" s="13">
        <v>8</v>
      </c>
      <c r="AM601" s="13" t="s">
        <v>838</v>
      </c>
    </row>
    <row r="602" spans="1:40" ht="15" customHeight="1" x14ac:dyDescent="0.25">
      <c r="A602" s="13" t="s">
        <v>925</v>
      </c>
      <c r="B602" s="13" t="s">
        <v>930</v>
      </c>
      <c r="C602" s="13">
        <v>2022</v>
      </c>
      <c r="D602" s="13">
        <v>250</v>
      </c>
      <c r="E602" s="13" t="s">
        <v>271</v>
      </c>
      <c r="F602" t="s">
        <v>921</v>
      </c>
      <c r="G602" t="s">
        <v>903</v>
      </c>
      <c r="H602" t="s">
        <v>923</v>
      </c>
      <c r="I602">
        <v>56.997169999999997</v>
      </c>
      <c r="J602">
        <v>-111.91819</v>
      </c>
      <c r="K602" s="13" t="s">
        <v>572</v>
      </c>
      <c r="L602" s="13">
        <v>1</v>
      </c>
      <c r="M602" s="53">
        <v>44756</v>
      </c>
      <c r="N602" s="55" t="s">
        <v>281</v>
      </c>
      <c r="O602" s="13" t="s">
        <v>844</v>
      </c>
      <c r="P602" s="13">
        <v>100</v>
      </c>
      <c r="Q602" s="13" t="s">
        <v>32</v>
      </c>
      <c r="R602" s="13" t="s">
        <v>13</v>
      </c>
      <c r="S602" s="13" t="s">
        <v>749</v>
      </c>
      <c r="T602" s="13" t="s">
        <v>750</v>
      </c>
      <c r="X602" s="13">
        <v>83832</v>
      </c>
      <c r="Y602" s="13" t="s">
        <v>359</v>
      </c>
      <c r="Z602" s="13">
        <v>33</v>
      </c>
      <c r="AF602" s="13">
        <f t="shared" si="42"/>
        <v>33</v>
      </c>
      <c r="AG602" s="54">
        <v>50</v>
      </c>
      <c r="AH602" s="57">
        <f t="shared" si="43"/>
        <v>1650</v>
      </c>
      <c r="AJ602" s="13" t="s">
        <v>706</v>
      </c>
      <c r="AK602" s="13">
        <v>8</v>
      </c>
      <c r="AM602" s="13" t="s">
        <v>359</v>
      </c>
    </row>
    <row r="603" spans="1:40" ht="15" customHeight="1" x14ac:dyDescent="0.25">
      <c r="A603" s="13" t="s">
        <v>925</v>
      </c>
      <c r="B603" s="13" t="s">
        <v>930</v>
      </c>
      <c r="C603" s="13">
        <v>2022</v>
      </c>
      <c r="D603" s="13">
        <v>250</v>
      </c>
      <c r="E603" s="13" t="s">
        <v>271</v>
      </c>
      <c r="F603" t="s">
        <v>921</v>
      </c>
      <c r="G603" t="s">
        <v>903</v>
      </c>
      <c r="H603" t="s">
        <v>923</v>
      </c>
      <c r="I603">
        <v>56.997169999999997</v>
      </c>
      <c r="J603">
        <v>-111.91819</v>
      </c>
      <c r="K603" s="13" t="s">
        <v>572</v>
      </c>
      <c r="L603" s="13">
        <v>1</v>
      </c>
      <c r="M603" s="53">
        <v>44756</v>
      </c>
      <c r="N603" s="55" t="s">
        <v>281</v>
      </c>
      <c r="O603" s="13" t="s">
        <v>844</v>
      </c>
      <c r="P603" s="13">
        <v>100</v>
      </c>
      <c r="Q603" s="13" t="s">
        <v>83</v>
      </c>
      <c r="R603" s="13" t="s">
        <v>13</v>
      </c>
      <c r="S603" s="13" t="s">
        <v>760</v>
      </c>
      <c r="T603" s="13" t="s">
        <v>820</v>
      </c>
      <c r="U603" s="13" t="s">
        <v>821</v>
      </c>
      <c r="X603" s="13">
        <v>88634</v>
      </c>
      <c r="Y603" s="13" t="s">
        <v>822</v>
      </c>
      <c r="Z603" s="13">
        <v>40</v>
      </c>
      <c r="AF603" s="13">
        <f t="shared" si="42"/>
        <v>40</v>
      </c>
      <c r="AG603" s="54">
        <v>50</v>
      </c>
      <c r="AH603" s="57">
        <f t="shared" si="43"/>
        <v>2000</v>
      </c>
      <c r="AI603" s="13">
        <v>1</v>
      </c>
      <c r="AJ603" s="13" t="s">
        <v>706</v>
      </c>
      <c r="AK603" s="13">
        <v>8</v>
      </c>
      <c r="AM603" s="13" t="s">
        <v>822</v>
      </c>
    </row>
    <row r="604" spans="1:40" ht="15" customHeight="1" x14ac:dyDescent="0.25">
      <c r="A604" s="13" t="s">
        <v>925</v>
      </c>
      <c r="B604" s="13" t="s">
        <v>930</v>
      </c>
      <c r="C604" s="13">
        <v>2022</v>
      </c>
      <c r="D604" s="13">
        <v>250</v>
      </c>
      <c r="E604" s="13" t="s">
        <v>271</v>
      </c>
      <c r="F604" t="s">
        <v>921</v>
      </c>
      <c r="G604" t="s">
        <v>903</v>
      </c>
      <c r="H604" t="s">
        <v>923</v>
      </c>
      <c r="I604">
        <v>56.997169999999997</v>
      </c>
      <c r="J604">
        <v>-111.91819</v>
      </c>
      <c r="K604" s="13" t="s">
        <v>572</v>
      </c>
      <c r="L604" s="13">
        <v>1</v>
      </c>
      <c r="M604" s="53">
        <v>44756</v>
      </c>
      <c r="N604" s="55" t="s">
        <v>281</v>
      </c>
      <c r="O604" s="13" t="s">
        <v>844</v>
      </c>
      <c r="P604" s="13">
        <v>100</v>
      </c>
      <c r="Q604" s="13" t="s">
        <v>91</v>
      </c>
      <c r="R604" s="13" t="s">
        <v>13</v>
      </c>
      <c r="S604" s="13" t="s">
        <v>748</v>
      </c>
      <c r="X604" s="13">
        <v>84195</v>
      </c>
      <c r="Y604" s="13" t="s">
        <v>377</v>
      </c>
      <c r="Z604" s="13">
        <v>6</v>
      </c>
      <c r="AF604" s="13">
        <f t="shared" si="42"/>
        <v>6</v>
      </c>
      <c r="AG604" s="54">
        <v>50</v>
      </c>
      <c r="AH604" s="57">
        <f t="shared" si="43"/>
        <v>300</v>
      </c>
      <c r="AI604" s="13">
        <v>1</v>
      </c>
      <c r="AJ604" s="13" t="s">
        <v>704</v>
      </c>
      <c r="AK604" s="13">
        <v>8</v>
      </c>
      <c r="AM604" s="13" t="s">
        <v>377</v>
      </c>
    </row>
    <row r="605" spans="1:40" ht="15" customHeight="1" x14ac:dyDescent="0.25">
      <c r="A605" s="13" t="s">
        <v>925</v>
      </c>
      <c r="B605" s="13" t="s">
        <v>930</v>
      </c>
      <c r="C605" s="13">
        <v>2022</v>
      </c>
      <c r="D605" s="13">
        <v>250</v>
      </c>
      <c r="E605" s="13" t="s">
        <v>271</v>
      </c>
      <c r="F605" t="s">
        <v>921</v>
      </c>
      <c r="G605" t="s">
        <v>903</v>
      </c>
      <c r="H605" t="s">
        <v>923</v>
      </c>
      <c r="I605">
        <v>56.997169999999997</v>
      </c>
      <c r="J605">
        <v>-111.91819</v>
      </c>
      <c r="K605" s="13" t="s">
        <v>572</v>
      </c>
      <c r="L605" s="13">
        <v>1</v>
      </c>
      <c r="M605" s="53">
        <v>44756</v>
      </c>
      <c r="N605" s="13" t="s">
        <v>281</v>
      </c>
      <c r="O605" s="13">
        <v>2</v>
      </c>
      <c r="P605" s="13">
        <v>100</v>
      </c>
      <c r="Q605" s="13" t="s">
        <v>19</v>
      </c>
      <c r="R605" s="13" t="s">
        <v>13</v>
      </c>
      <c r="S605" s="13" t="s">
        <v>583</v>
      </c>
      <c r="T605" s="13" t="s">
        <v>596</v>
      </c>
      <c r="U605" s="13" t="s">
        <v>619</v>
      </c>
      <c r="V605" s="13" t="s">
        <v>678</v>
      </c>
      <c r="W605" s="13" t="s">
        <v>698</v>
      </c>
      <c r="X605" s="13">
        <v>112109</v>
      </c>
      <c r="Y605" s="13" t="s">
        <v>305</v>
      </c>
      <c r="AB605" s="13">
        <v>1</v>
      </c>
      <c r="AF605" s="13">
        <f t="shared" si="42"/>
        <v>1</v>
      </c>
      <c r="AG605" s="54">
        <f t="shared" ref="AG605:AG636" si="44">P605/O605</f>
        <v>50</v>
      </c>
      <c r="AH605" s="57">
        <f t="shared" si="43"/>
        <v>50</v>
      </c>
      <c r="AI605" s="13">
        <v>1</v>
      </c>
      <c r="AJ605" s="13" t="s">
        <v>703</v>
      </c>
      <c r="AK605" s="13">
        <v>5</v>
      </c>
      <c r="AM605" s="13" t="s">
        <v>305</v>
      </c>
    </row>
    <row r="606" spans="1:40" ht="15" customHeight="1" x14ac:dyDescent="0.25">
      <c r="A606" s="13" t="s">
        <v>925</v>
      </c>
      <c r="B606" s="13" t="s">
        <v>930</v>
      </c>
      <c r="C606" s="13">
        <v>2022</v>
      </c>
      <c r="D606" s="13">
        <v>250</v>
      </c>
      <c r="E606" s="13" t="s">
        <v>271</v>
      </c>
      <c r="F606" t="s">
        <v>921</v>
      </c>
      <c r="G606" t="s">
        <v>903</v>
      </c>
      <c r="H606" t="s">
        <v>923</v>
      </c>
      <c r="I606">
        <v>56.997169999999997</v>
      </c>
      <c r="J606">
        <v>-111.91819</v>
      </c>
      <c r="K606" s="13" t="s">
        <v>572</v>
      </c>
      <c r="L606" s="13">
        <v>1</v>
      </c>
      <c r="M606" s="53">
        <v>44756</v>
      </c>
      <c r="N606" s="13" t="s">
        <v>281</v>
      </c>
      <c r="O606" s="13">
        <v>2</v>
      </c>
      <c r="P606" s="13">
        <v>100</v>
      </c>
      <c r="Q606" s="13" t="s">
        <v>16</v>
      </c>
      <c r="R606" s="13" t="s">
        <v>13</v>
      </c>
      <c r="S606" s="13" t="s">
        <v>583</v>
      </c>
      <c r="T606" s="13" t="s">
        <v>593</v>
      </c>
      <c r="U606" s="13" t="s">
        <v>621</v>
      </c>
      <c r="V606" s="13" t="s">
        <v>667</v>
      </c>
      <c r="X606" s="13">
        <v>127338</v>
      </c>
      <c r="Y606" s="13" t="s">
        <v>339</v>
      </c>
      <c r="AB606" s="13">
        <v>12</v>
      </c>
      <c r="AF606" s="13">
        <f t="shared" si="42"/>
        <v>12</v>
      </c>
      <c r="AG606" s="54">
        <f t="shared" si="44"/>
        <v>50</v>
      </c>
      <c r="AH606" s="57">
        <f t="shared" si="43"/>
        <v>600</v>
      </c>
      <c r="AI606" s="13">
        <v>1</v>
      </c>
      <c r="AJ606" s="13" t="s">
        <v>703</v>
      </c>
      <c r="AK606" s="13">
        <v>6</v>
      </c>
      <c r="AM606" s="13" t="s">
        <v>339</v>
      </c>
    </row>
    <row r="607" spans="1:40" ht="15" customHeight="1" x14ac:dyDescent="0.25">
      <c r="A607" s="13" t="s">
        <v>925</v>
      </c>
      <c r="B607" s="13" t="s">
        <v>930</v>
      </c>
      <c r="C607" s="13">
        <v>2022</v>
      </c>
      <c r="D607" s="13">
        <v>250</v>
      </c>
      <c r="E607" s="13" t="s">
        <v>271</v>
      </c>
      <c r="F607" t="s">
        <v>921</v>
      </c>
      <c r="G607" t="s">
        <v>903</v>
      </c>
      <c r="H607" t="s">
        <v>923</v>
      </c>
      <c r="I607">
        <v>56.997169999999997</v>
      </c>
      <c r="J607">
        <v>-111.91819</v>
      </c>
      <c r="K607" s="13" t="s">
        <v>572</v>
      </c>
      <c r="L607" s="13">
        <v>1</v>
      </c>
      <c r="M607" s="53">
        <v>44756</v>
      </c>
      <c r="N607" s="13" t="s">
        <v>281</v>
      </c>
      <c r="O607" s="13">
        <v>2</v>
      </c>
      <c r="P607" s="13">
        <v>100</v>
      </c>
      <c r="Q607" s="13" t="s">
        <v>16</v>
      </c>
      <c r="R607" s="13" t="s">
        <v>13</v>
      </c>
      <c r="S607" s="13" t="s">
        <v>583</v>
      </c>
      <c r="T607" s="13" t="s">
        <v>593</v>
      </c>
      <c r="U607" s="13" t="s">
        <v>620</v>
      </c>
      <c r="V607" s="13" t="s">
        <v>666</v>
      </c>
      <c r="X607" s="13">
        <v>125904</v>
      </c>
      <c r="Y607" s="13" t="s">
        <v>340</v>
      </c>
      <c r="AB607" s="13">
        <v>2</v>
      </c>
      <c r="AF607" s="13">
        <f t="shared" si="42"/>
        <v>2</v>
      </c>
      <c r="AG607" s="54">
        <f t="shared" si="44"/>
        <v>50</v>
      </c>
      <c r="AH607" s="57">
        <f t="shared" si="43"/>
        <v>100</v>
      </c>
      <c r="AI607" s="13">
        <v>1</v>
      </c>
      <c r="AJ607" s="13" t="s">
        <v>703</v>
      </c>
      <c r="AK607" s="13">
        <v>7</v>
      </c>
      <c r="AM607" s="13" t="s">
        <v>340</v>
      </c>
    </row>
    <row r="608" spans="1:40" ht="15" customHeight="1" x14ac:dyDescent="0.25">
      <c r="A608" s="13" t="s">
        <v>925</v>
      </c>
      <c r="B608" s="13" t="s">
        <v>930</v>
      </c>
      <c r="C608" s="13">
        <v>2022</v>
      </c>
      <c r="D608" s="13">
        <v>250</v>
      </c>
      <c r="E608" s="13" t="s">
        <v>271</v>
      </c>
      <c r="F608" t="s">
        <v>921</v>
      </c>
      <c r="G608" t="s">
        <v>903</v>
      </c>
      <c r="H608" t="s">
        <v>923</v>
      </c>
      <c r="I608">
        <v>56.997169999999997</v>
      </c>
      <c r="J608">
        <v>-111.91819</v>
      </c>
      <c r="K608" s="13" t="s">
        <v>572</v>
      </c>
      <c r="L608" s="13">
        <v>1</v>
      </c>
      <c r="M608" s="53">
        <v>44756</v>
      </c>
      <c r="N608" s="13" t="s">
        <v>281</v>
      </c>
      <c r="O608" s="13">
        <v>2</v>
      </c>
      <c r="P608" s="13">
        <v>100</v>
      </c>
      <c r="Q608" s="13" t="s">
        <v>16</v>
      </c>
      <c r="R608" s="13" t="s">
        <v>13</v>
      </c>
      <c r="S608" s="13" t="s">
        <v>583</v>
      </c>
      <c r="T608" s="13" t="s">
        <v>593</v>
      </c>
      <c r="U608" s="13" t="s">
        <v>615</v>
      </c>
      <c r="V608" s="13" t="s">
        <v>665</v>
      </c>
      <c r="W608" s="13" t="s">
        <v>686</v>
      </c>
      <c r="X608" s="13">
        <v>129229</v>
      </c>
      <c r="Y608" s="13" t="s">
        <v>320</v>
      </c>
      <c r="AB608" s="13">
        <v>1</v>
      </c>
      <c r="AF608" s="13">
        <f t="shared" si="42"/>
        <v>1</v>
      </c>
      <c r="AG608" s="54">
        <f t="shared" si="44"/>
        <v>50</v>
      </c>
      <c r="AH608" s="57">
        <f t="shared" si="43"/>
        <v>50</v>
      </c>
      <c r="AJ608" s="13" t="s">
        <v>704</v>
      </c>
      <c r="AK608" s="13">
        <v>6</v>
      </c>
      <c r="AM608" s="13" t="s">
        <v>710</v>
      </c>
      <c r="AN608" s="13" t="s">
        <v>320</v>
      </c>
    </row>
    <row r="609" spans="1:40" ht="15" customHeight="1" x14ac:dyDescent="0.25">
      <c r="A609" s="13" t="s">
        <v>925</v>
      </c>
      <c r="B609" s="13" t="s">
        <v>930</v>
      </c>
      <c r="C609" s="13">
        <v>2022</v>
      </c>
      <c r="D609" s="13">
        <v>250</v>
      </c>
      <c r="E609" s="13" t="s">
        <v>271</v>
      </c>
      <c r="F609" t="s">
        <v>921</v>
      </c>
      <c r="G609" t="s">
        <v>903</v>
      </c>
      <c r="H609" t="s">
        <v>923</v>
      </c>
      <c r="I609">
        <v>56.997169999999997</v>
      </c>
      <c r="J609">
        <v>-111.91819</v>
      </c>
      <c r="K609" s="13" t="s">
        <v>572</v>
      </c>
      <c r="L609" s="13">
        <v>1</v>
      </c>
      <c r="M609" s="53">
        <v>44756</v>
      </c>
      <c r="N609" s="13" t="s">
        <v>281</v>
      </c>
      <c r="O609" s="13">
        <v>2</v>
      </c>
      <c r="P609" s="13">
        <v>100</v>
      </c>
      <c r="Q609" s="13" t="s">
        <v>16</v>
      </c>
      <c r="R609" s="13" t="s">
        <v>13</v>
      </c>
      <c r="S609" s="13" t="s">
        <v>583</v>
      </c>
      <c r="T609" s="13" t="s">
        <v>593</v>
      </c>
      <c r="U609" s="13" t="s">
        <v>615</v>
      </c>
      <c r="V609" s="13" t="s">
        <v>665</v>
      </c>
      <c r="W609" s="13" t="s">
        <v>686</v>
      </c>
      <c r="X609" s="13">
        <v>129428</v>
      </c>
      <c r="Y609" s="13" t="s">
        <v>315</v>
      </c>
      <c r="AB609" s="13">
        <v>2</v>
      </c>
      <c r="AF609" s="13">
        <f t="shared" si="42"/>
        <v>2</v>
      </c>
      <c r="AG609" s="54">
        <f t="shared" si="44"/>
        <v>50</v>
      </c>
      <c r="AH609" s="57">
        <f t="shared" si="43"/>
        <v>100</v>
      </c>
      <c r="AI609" s="13">
        <v>1</v>
      </c>
      <c r="AJ609" s="13" t="s">
        <v>704</v>
      </c>
      <c r="AK609" s="13">
        <v>8</v>
      </c>
      <c r="AM609" s="13" t="s">
        <v>315</v>
      </c>
    </row>
    <row r="610" spans="1:40" ht="15" customHeight="1" x14ac:dyDescent="0.25">
      <c r="A610" s="13" t="s">
        <v>925</v>
      </c>
      <c r="B610" s="13" t="s">
        <v>930</v>
      </c>
      <c r="C610" s="13">
        <v>2022</v>
      </c>
      <c r="D610" s="13">
        <v>250</v>
      </c>
      <c r="E610" s="13" t="s">
        <v>271</v>
      </c>
      <c r="F610" t="s">
        <v>921</v>
      </c>
      <c r="G610" t="s">
        <v>903</v>
      </c>
      <c r="H610" t="s">
        <v>923</v>
      </c>
      <c r="I610">
        <v>56.997169999999997</v>
      </c>
      <c r="J610">
        <v>-111.91819</v>
      </c>
      <c r="K610" s="13" t="s">
        <v>572</v>
      </c>
      <c r="L610" s="13">
        <v>1</v>
      </c>
      <c r="M610" s="53">
        <v>44756</v>
      </c>
      <c r="N610" s="13" t="s">
        <v>281</v>
      </c>
      <c r="O610" s="13">
        <v>2</v>
      </c>
      <c r="P610" s="13">
        <v>100</v>
      </c>
      <c r="Q610" s="13" t="s">
        <v>16</v>
      </c>
      <c r="R610" s="13" t="s">
        <v>13</v>
      </c>
      <c r="S610" s="13" t="s">
        <v>583</v>
      </c>
      <c r="T610" s="13" t="s">
        <v>593</v>
      </c>
      <c r="U610" s="13" t="s">
        <v>615</v>
      </c>
      <c r="V610" s="13" t="s">
        <v>665</v>
      </c>
      <c r="W610" s="13" t="s">
        <v>686</v>
      </c>
      <c r="X610" s="13">
        <v>129535</v>
      </c>
      <c r="Y610" s="13" t="s">
        <v>313</v>
      </c>
      <c r="AB610" s="13">
        <v>1</v>
      </c>
      <c r="AF610" s="13">
        <f t="shared" si="42"/>
        <v>1</v>
      </c>
      <c r="AG610" s="54">
        <f t="shared" si="44"/>
        <v>50</v>
      </c>
      <c r="AH610" s="57">
        <f t="shared" si="43"/>
        <v>50</v>
      </c>
      <c r="AI610" s="13">
        <v>1</v>
      </c>
      <c r="AJ610" s="13" t="s">
        <v>704</v>
      </c>
      <c r="AK610" s="13">
        <v>6</v>
      </c>
      <c r="AM610" s="13" t="s">
        <v>313</v>
      </c>
    </row>
    <row r="611" spans="1:40" ht="15" customHeight="1" x14ac:dyDescent="0.25">
      <c r="A611" s="13" t="s">
        <v>925</v>
      </c>
      <c r="B611" s="13" t="s">
        <v>930</v>
      </c>
      <c r="C611" s="13">
        <v>2022</v>
      </c>
      <c r="D611" s="13">
        <v>250</v>
      </c>
      <c r="E611" s="13" t="s">
        <v>271</v>
      </c>
      <c r="F611" t="s">
        <v>921</v>
      </c>
      <c r="G611" t="s">
        <v>903</v>
      </c>
      <c r="H611" t="s">
        <v>923</v>
      </c>
      <c r="I611">
        <v>56.997169999999997</v>
      </c>
      <c r="J611">
        <v>-111.91819</v>
      </c>
      <c r="K611" s="13" t="s">
        <v>572</v>
      </c>
      <c r="L611" s="13">
        <v>1</v>
      </c>
      <c r="M611" s="53">
        <v>44756</v>
      </c>
      <c r="N611" s="13" t="s">
        <v>281</v>
      </c>
      <c r="O611" s="13">
        <v>2</v>
      </c>
      <c r="P611" s="13">
        <v>100</v>
      </c>
      <c r="Q611" s="13" t="s">
        <v>16</v>
      </c>
      <c r="R611" s="13" t="s">
        <v>13</v>
      </c>
      <c r="S611" s="13" t="s">
        <v>583</v>
      </c>
      <c r="T611" s="13" t="s">
        <v>593</v>
      </c>
      <c r="U611" s="13" t="s">
        <v>615</v>
      </c>
      <c r="V611" s="13" t="s">
        <v>665</v>
      </c>
      <c r="W611" s="13" t="s">
        <v>686</v>
      </c>
      <c r="X611" s="13">
        <v>129564</v>
      </c>
      <c r="Y611" s="13" t="s">
        <v>318</v>
      </c>
      <c r="AB611" s="13">
        <v>2</v>
      </c>
      <c r="AF611" s="13">
        <f t="shared" si="42"/>
        <v>2</v>
      </c>
      <c r="AG611" s="54">
        <f t="shared" si="44"/>
        <v>50</v>
      </c>
      <c r="AH611" s="57">
        <f t="shared" si="43"/>
        <v>100</v>
      </c>
      <c r="AI611" s="13">
        <v>1</v>
      </c>
      <c r="AJ611" s="13" t="s">
        <v>703</v>
      </c>
      <c r="AK611" s="13">
        <v>10</v>
      </c>
      <c r="AM611" s="13" t="s">
        <v>318</v>
      </c>
    </row>
    <row r="612" spans="1:40" ht="15" customHeight="1" x14ac:dyDescent="0.25">
      <c r="A612" s="13" t="s">
        <v>925</v>
      </c>
      <c r="B612" s="13" t="s">
        <v>930</v>
      </c>
      <c r="C612" s="13">
        <v>2022</v>
      </c>
      <c r="D612" s="13">
        <v>250</v>
      </c>
      <c r="E612" s="13" t="s">
        <v>271</v>
      </c>
      <c r="F612" t="s">
        <v>921</v>
      </c>
      <c r="G612" t="s">
        <v>903</v>
      </c>
      <c r="H612" t="s">
        <v>923</v>
      </c>
      <c r="I612">
        <v>56.997169999999997</v>
      </c>
      <c r="J612">
        <v>-111.91819</v>
      </c>
      <c r="K612" s="13" t="s">
        <v>572</v>
      </c>
      <c r="L612" s="13">
        <v>1</v>
      </c>
      <c r="M612" s="53">
        <v>44756</v>
      </c>
      <c r="N612" s="13" t="s">
        <v>281</v>
      </c>
      <c r="O612" s="13">
        <v>2</v>
      </c>
      <c r="P612" s="13">
        <v>100</v>
      </c>
      <c r="Q612" s="13" t="s">
        <v>16</v>
      </c>
      <c r="R612" s="13" t="s">
        <v>13</v>
      </c>
      <c r="S612" s="13" t="s">
        <v>583</v>
      </c>
      <c r="T612" s="13" t="s">
        <v>593</v>
      </c>
      <c r="U612" s="13" t="s">
        <v>615</v>
      </c>
      <c r="V612" s="13" t="s">
        <v>665</v>
      </c>
      <c r="W612" s="13" t="s">
        <v>686</v>
      </c>
      <c r="X612" s="13">
        <v>129657</v>
      </c>
      <c r="Y612" s="13" t="s">
        <v>314</v>
      </c>
      <c r="AB612" s="13">
        <v>1</v>
      </c>
      <c r="AF612" s="13">
        <f t="shared" si="42"/>
        <v>1</v>
      </c>
      <c r="AG612" s="54">
        <f t="shared" si="44"/>
        <v>50</v>
      </c>
      <c r="AH612" s="57">
        <f t="shared" si="43"/>
        <v>50</v>
      </c>
      <c r="AI612" s="13">
        <v>1</v>
      </c>
      <c r="AJ612" s="13" t="s">
        <v>705</v>
      </c>
      <c r="AK612" s="13">
        <v>6</v>
      </c>
      <c r="AM612" s="13" t="s">
        <v>314</v>
      </c>
    </row>
    <row r="613" spans="1:40" ht="15" customHeight="1" x14ac:dyDescent="0.25">
      <c r="A613" s="13" t="s">
        <v>925</v>
      </c>
      <c r="B613" s="13" t="s">
        <v>930</v>
      </c>
      <c r="C613" s="13">
        <v>2022</v>
      </c>
      <c r="D613" s="13">
        <v>250</v>
      </c>
      <c r="E613" s="13" t="s">
        <v>271</v>
      </c>
      <c r="F613" t="s">
        <v>921</v>
      </c>
      <c r="G613" t="s">
        <v>903</v>
      </c>
      <c r="H613" t="s">
        <v>923</v>
      </c>
      <c r="I613">
        <v>56.997169999999997</v>
      </c>
      <c r="J613">
        <v>-111.91819</v>
      </c>
      <c r="K613" s="13" t="s">
        <v>572</v>
      </c>
      <c r="L613" s="13">
        <v>1</v>
      </c>
      <c r="M613" s="53">
        <v>44756</v>
      </c>
      <c r="N613" s="13" t="s">
        <v>281</v>
      </c>
      <c r="O613" s="13">
        <v>2</v>
      </c>
      <c r="P613" s="13">
        <v>100</v>
      </c>
      <c r="Q613" s="13" t="s">
        <v>16</v>
      </c>
      <c r="R613" s="13" t="s">
        <v>13</v>
      </c>
      <c r="S613" s="13" t="s">
        <v>583</v>
      </c>
      <c r="T613" s="13" t="s">
        <v>593</v>
      </c>
      <c r="U613" s="13" t="s">
        <v>615</v>
      </c>
      <c r="V613" s="13" t="s">
        <v>665</v>
      </c>
      <c r="W613" s="13" t="s">
        <v>687</v>
      </c>
      <c r="X613" s="13" t="s">
        <v>702</v>
      </c>
      <c r="Y613" s="13" t="s">
        <v>311</v>
      </c>
      <c r="AB613" s="13">
        <v>12</v>
      </c>
      <c r="AF613" s="13">
        <f t="shared" si="42"/>
        <v>12</v>
      </c>
      <c r="AG613" s="54">
        <f t="shared" si="44"/>
        <v>50</v>
      </c>
      <c r="AH613" s="57">
        <f t="shared" si="43"/>
        <v>600</v>
      </c>
      <c r="AI613" s="13">
        <v>1</v>
      </c>
      <c r="AJ613" s="13" t="s">
        <v>704</v>
      </c>
      <c r="AK613" s="13">
        <v>6</v>
      </c>
      <c r="AM613" s="13" t="s">
        <v>311</v>
      </c>
      <c r="AN613" s="13" t="s">
        <v>714</v>
      </c>
    </row>
    <row r="614" spans="1:40" ht="15" customHeight="1" x14ac:dyDescent="0.25">
      <c r="A614" s="13" t="s">
        <v>925</v>
      </c>
      <c r="B614" s="13" t="s">
        <v>930</v>
      </c>
      <c r="C614" s="13">
        <v>2022</v>
      </c>
      <c r="D614" s="13">
        <v>250</v>
      </c>
      <c r="E614" s="13" t="s">
        <v>271</v>
      </c>
      <c r="F614" t="s">
        <v>921</v>
      </c>
      <c r="G614" t="s">
        <v>903</v>
      </c>
      <c r="H614" t="s">
        <v>923</v>
      </c>
      <c r="I614">
        <v>56.997169999999997</v>
      </c>
      <c r="J614">
        <v>-111.91819</v>
      </c>
      <c r="K614" s="13" t="s">
        <v>572</v>
      </c>
      <c r="L614" s="13">
        <v>1</v>
      </c>
      <c r="M614" s="53">
        <v>44756</v>
      </c>
      <c r="N614" s="13" t="s">
        <v>281</v>
      </c>
      <c r="O614" s="13">
        <v>2</v>
      </c>
      <c r="P614" s="13">
        <v>100</v>
      </c>
      <c r="Q614" s="13" t="s">
        <v>16</v>
      </c>
      <c r="R614" s="13" t="s">
        <v>13</v>
      </c>
      <c r="S614" s="13" t="s">
        <v>583</v>
      </c>
      <c r="T614" s="13" t="s">
        <v>593</v>
      </c>
      <c r="U614" s="13" t="s">
        <v>615</v>
      </c>
      <c r="V614" s="13" t="s">
        <v>665</v>
      </c>
      <c r="W614" s="13" t="s">
        <v>687</v>
      </c>
      <c r="X614" s="13">
        <v>129935</v>
      </c>
      <c r="Y614" s="13" t="s">
        <v>310</v>
      </c>
      <c r="AB614" s="13">
        <v>13</v>
      </c>
      <c r="AF614" s="13">
        <f t="shared" si="42"/>
        <v>13</v>
      </c>
      <c r="AG614" s="54">
        <f t="shared" si="44"/>
        <v>50</v>
      </c>
      <c r="AH614" s="57">
        <f t="shared" si="43"/>
        <v>650</v>
      </c>
      <c r="AI614" s="13">
        <v>1</v>
      </c>
      <c r="AJ614" s="13" t="s">
        <v>704</v>
      </c>
      <c r="AK614" s="13">
        <v>6</v>
      </c>
      <c r="AM614" s="13" t="s">
        <v>310</v>
      </c>
    </row>
    <row r="615" spans="1:40" ht="15" customHeight="1" x14ac:dyDescent="0.25">
      <c r="A615" s="13" t="s">
        <v>925</v>
      </c>
      <c r="B615" s="13" t="s">
        <v>930</v>
      </c>
      <c r="C615" s="13">
        <v>2022</v>
      </c>
      <c r="D615" s="13">
        <v>250</v>
      </c>
      <c r="E615" s="13" t="s">
        <v>271</v>
      </c>
      <c r="F615" t="s">
        <v>921</v>
      </c>
      <c r="G615" t="s">
        <v>903</v>
      </c>
      <c r="H615" t="s">
        <v>923</v>
      </c>
      <c r="I615">
        <v>56.997169999999997</v>
      </c>
      <c r="J615">
        <v>-111.91819</v>
      </c>
      <c r="K615" s="13" t="s">
        <v>572</v>
      </c>
      <c r="L615" s="13">
        <v>1</v>
      </c>
      <c r="M615" s="53">
        <v>44756</v>
      </c>
      <c r="N615" s="13" t="s">
        <v>281</v>
      </c>
      <c r="O615" s="13">
        <v>2</v>
      </c>
      <c r="P615" s="13">
        <v>100</v>
      </c>
      <c r="Q615" s="13" t="s">
        <v>16</v>
      </c>
      <c r="R615" s="13" t="s">
        <v>13</v>
      </c>
      <c r="S615" s="13" t="s">
        <v>583</v>
      </c>
      <c r="T615" s="13" t="s">
        <v>593</v>
      </c>
      <c r="U615" s="13" t="s">
        <v>615</v>
      </c>
      <c r="V615" s="13" t="s">
        <v>661</v>
      </c>
      <c r="X615" s="13">
        <v>128463</v>
      </c>
      <c r="Y615" s="13" t="s">
        <v>316</v>
      </c>
      <c r="AB615" s="13">
        <v>13</v>
      </c>
      <c r="AF615" s="13">
        <f t="shared" si="42"/>
        <v>13</v>
      </c>
      <c r="AG615" s="54">
        <f t="shared" si="44"/>
        <v>50</v>
      </c>
      <c r="AH615" s="57">
        <f t="shared" si="43"/>
        <v>650</v>
      </c>
      <c r="AI615" s="13">
        <v>1</v>
      </c>
      <c r="AJ615" s="13" t="s">
        <v>704</v>
      </c>
      <c r="AK615" s="13">
        <v>10</v>
      </c>
      <c r="AM615" s="13" t="s">
        <v>316</v>
      </c>
    </row>
    <row r="616" spans="1:40" ht="15" customHeight="1" x14ac:dyDescent="0.25">
      <c r="A616" s="13" t="s">
        <v>925</v>
      </c>
      <c r="B616" s="13" t="s">
        <v>930</v>
      </c>
      <c r="C616" s="13">
        <v>2022</v>
      </c>
      <c r="D616" s="13">
        <v>250</v>
      </c>
      <c r="E616" s="13" t="s">
        <v>271</v>
      </c>
      <c r="F616" t="s">
        <v>921</v>
      </c>
      <c r="G616" t="s">
        <v>903</v>
      </c>
      <c r="H616" t="s">
        <v>923</v>
      </c>
      <c r="I616">
        <v>56.997169999999997</v>
      </c>
      <c r="J616">
        <v>-111.91819</v>
      </c>
      <c r="K616" s="13" t="s">
        <v>572</v>
      </c>
      <c r="L616" s="13">
        <v>1</v>
      </c>
      <c r="M616" s="53">
        <v>44756</v>
      </c>
      <c r="N616" s="13" t="s">
        <v>281</v>
      </c>
      <c r="O616" s="13">
        <v>2</v>
      </c>
      <c r="P616" s="13">
        <v>100</v>
      </c>
      <c r="Q616" s="13" t="s">
        <v>16</v>
      </c>
      <c r="R616" s="13" t="s">
        <v>13</v>
      </c>
      <c r="S616" s="13" t="s">
        <v>583</v>
      </c>
      <c r="T616" s="13" t="s">
        <v>593</v>
      </c>
      <c r="U616" s="13" t="s">
        <v>615</v>
      </c>
      <c r="V616" s="13" t="s">
        <v>661</v>
      </c>
      <c r="X616" s="13">
        <v>128563</v>
      </c>
      <c r="Y616" s="13" t="s">
        <v>323</v>
      </c>
      <c r="AB616" s="13">
        <v>1</v>
      </c>
      <c r="AF616" s="13">
        <f t="shared" si="42"/>
        <v>1</v>
      </c>
      <c r="AG616" s="54">
        <f t="shared" si="44"/>
        <v>50</v>
      </c>
      <c r="AH616" s="57">
        <f t="shared" si="43"/>
        <v>50</v>
      </c>
      <c r="AI616" s="13">
        <v>1</v>
      </c>
      <c r="AJ616" s="13" t="s">
        <v>704</v>
      </c>
      <c r="AK616" s="13">
        <v>7</v>
      </c>
      <c r="AM616" s="13" t="s">
        <v>323</v>
      </c>
    </row>
    <row r="617" spans="1:40" ht="15" customHeight="1" x14ac:dyDescent="0.25">
      <c r="A617" s="13" t="s">
        <v>925</v>
      </c>
      <c r="B617" s="13" t="s">
        <v>930</v>
      </c>
      <c r="C617" s="13">
        <v>2022</v>
      </c>
      <c r="D617" s="13">
        <v>250</v>
      </c>
      <c r="E617" s="13" t="s">
        <v>271</v>
      </c>
      <c r="F617" t="s">
        <v>921</v>
      </c>
      <c r="G617" t="s">
        <v>903</v>
      </c>
      <c r="H617" t="s">
        <v>923</v>
      </c>
      <c r="I617">
        <v>56.997169999999997</v>
      </c>
      <c r="J617">
        <v>-111.91819</v>
      </c>
      <c r="K617" s="13" t="s">
        <v>572</v>
      </c>
      <c r="L617" s="13">
        <v>1</v>
      </c>
      <c r="M617" s="53">
        <v>44756</v>
      </c>
      <c r="N617" s="13" t="s">
        <v>281</v>
      </c>
      <c r="O617" s="13">
        <v>2</v>
      </c>
      <c r="P617" s="13">
        <v>100</v>
      </c>
      <c r="Q617" s="13" t="s">
        <v>16</v>
      </c>
      <c r="R617" s="13" t="s">
        <v>13</v>
      </c>
      <c r="S617" s="13" t="s">
        <v>583</v>
      </c>
      <c r="T617" s="13" t="s">
        <v>593</v>
      </c>
      <c r="U617" s="13" t="s">
        <v>615</v>
      </c>
      <c r="V617" s="13" t="s">
        <v>661</v>
      </c>
      <c r="X617" s="13" t="s">
        <v>702</v>
      </c>
      <c r="Y617" s="13" t="s">
        <v>319</v>
      </c>
      <c r="AB617" s="13">
        <v>2</v>
      </c>
      <c r="AF617" s="13">
        <f t="shared" si="42"/>
        <v>2</v>
      </c>
      <c r="AG617" s="54">
        <f t="shared" si="44"/>
        <v>50</v>
      </c>
      <c r="AH617" s="57">
        <f t="shared" si="43"/>
        <v>100</v>
      </c>
      <c r="AI617" s="13">
        <v>1</v>
      </c>
      <c r="AJ617" s="13" t="s">
        <v>704</v>
      </c>
      <c r="AK617" s="13">
        <v>6</v>
      </c>
      <c r="AM617" s="13" t="s">
        <v>319</v>
      </c>
      <c r="AN617" s="13" t="s">
        <v>714</v>
      </c>
    </row>
    <row r="618" spans="1:40" ht="15" customHeight="1" x14ac:dyDescent="0.25">
      <c r="A618" s="13" t="s">
        <v>925</v>
      </c>
      <c r="B618" s="13" t="s">
        <v>930</v>
      </c>
      <c r="C618" s="62">
        <v>2022</v>
      </c>
      <c r="D618" s="62">
        <v>250</v>
      </c>
      <c r="E618" s="62" t="s">
        <v>271</v>
      </c>
      <c r="F618" t="s">
        <v>921</v>
      </c>
      <c r="G618" t="s">
        <v>903</v>
      </c>
      <c r="H618" t="s">
        <v>923</v>
      </c>
      <c r="I618">
        <v>56.997169999999997</v>
      </c>
      <c r="J618">
        <v>-111.91819</v>
      </c>
      <c r="K618" s="62" t="s">
        <v>572</v>
      </c>
      <c r="L618" s="62">
        <v>1</v>
      </c>
      <c r="M618" s="77">
        <v>44756</v>
      </c>
      <c r="N618" s="62" t="s">
        <v>281</v>
      </c>
      <c r="O618" s="62">
        <v>2</v>
      </c>
      <c r="P618" s="62">
        <v>100</v>
      </c>
      <c r="Q618" s="62" t="s">
        <v>16</v>
      </c>
      <c r="R618" s="62" t="s">
        <v>13</v>
      </c>
      <c r="S618" s="62" t="s">
        <v>583</v>
      </c>
      <c r="T618" s="62" t="s">
        <v>593</v>
      </c>
      <c r="U618" s="62" t="s">
        <v>615</v>
      </c>
      <c r="V618" s="62" t="s">
        <v>661</v>
      </c>
      <c r="W618" s="62"/>
      <c r="X618" s="62">
        <v>128457</v>
      </c>
      <c r="Y618" s="62" t="s">
        <v>321</v>
      </c>
      <c r="Z618" s="62"/>
      <c r="AA618" s="62"/>
      <c r="AB618" s="62">
        <v>47</v>
      </c>
      <c r="AC618" s="62"/>
      <c r="AD618" s="62"/>
      <c r="AE618" s="62"/>
      <c r="AF618" s="62">
        <f t="shared" si="42"/>
        <v>47</v>
      </c>
      <c r="AG618" s="79">
        <f t="shared" si="44"/>
        <v>50</v>
      </c>
      <c r="AH618" s="80">
        <f t="shared" si="43"/>
        <v>2350</v>
      </c>
      <c r="AI618" s="62"/>
      <c r="AJ618" s="62" t="s">
        <v>704</v>
      </c>
      <c r="AK618" s="62">
        <v>6</v>
      </c>
      <c r="AL618" s="62" t="s">
        <v>881</v>
      </c>
      <c r="AM618" s="62" t="s">
        <v>321</v>
      </c>
      <c r="AN618" s="62"/>
    </row>
    <row r="619" spans="1:40" ht="15" customHeight="1" x14ac:dyDescent="0.25">
      <c r="A619" s="13" t="s">
        <v>925</v>
      </c>
      <c r="B619" s="13" t="s">
        <v>930</v>
      </c>
      <c r="C619" s="13">
        <v>2022</v>
      </c>
      <c r="D619" s="13">
        <v>250</v>
      </c>
      <c r="E619" s="13" t="s">
        <v>271</v>
      </c>
      <c r="F619" t="s">
        <v>921</v>
      </c>
      <c r="G619" t="s">
        <v>903</v>
      </c>
      <c r="H619" t="s">
        <v>923</v>
      </c>
      <c r="I619">
        <v>56.997169999999997</v>
      </c>
      <c r="J619">
        <v>-111.91819</v>
      </c>
      <c r="K619" s="13" t="s">
        <v>572</v>
      </c>
      <c r="L619" s="13">
        <v>1</v>
      </c>
      <c r="M619" s="53">
        <v>44756</v>
      </c>
      <c r="N619" s="13" t="s">
        <v>281</v>
      </c>
      <c r="O619" s="13">
        <v>2</v>
      </c>
      <c r="P619" s="13">
        <v>100</v>
      </c>
      <c r="Q619" s="13" t="s">
        <v>16</v>
      </c>
      <c r="R619" s="13" t="s">
        <v>13</v>
      </c>
      <c r="S619" s="13" t="s">
        <v>583</v>
      </c>
      <c r="T619" s="13" t="s">
        <v>593</v>
      </c>
      <c r="U619" s="13" t="s">
        <v>615</v>
      </c>
      <c r="V619" s="13" t="s">
        <v>661</v>
      </c>
      <c r="X619" s="13">
        <v>129018</v>
      </c>
      <c r="Y619" s="13" t="s">
        <v>317</v>
      </c>
      <c r="AB619" s="13">
        <v>18</v>
      </c>
      <c r="AF619" s="13">
        <f t="shared" si="42"/>
        <v>18</v>
      </c>
      <c r="AG619" s="54">
        <f t="shared" si="44"/>
        <v>50</v>
      </c>
      <c r="AH619" s="57">
        <f t="shared" si="43"/>
        <v>900</v>
      </c>
      <c r="AI619" s="13">
        <v>1</v>
      </c>
      <c r="AJ619" s="13" t="s">
        <v>704</v>
      </c>
      <c r="AK619" s="13">
        <v>8</v>
      </c>
      <c r="AM619" s="13" t="s">
        <v>317</v>
      </c>
    </row>
    <row r="620" spans="1:40" ht="15" customHeight="1" x14ac:dyDescent="0.25">
      <c r="A620" s="13" t="s">
        <v>925</v>
      </c>
      <c r="B620" s="13" t="s">
        <v>930</v>
      </c>
      <c r="C620" s="13">
        <v>2022</v>
      </c>
      <c r="D620" s="13">
        <v>250</v>
      </c>
      <c r="E620" s="13" t="s">
        <v>271</v>
      </c>
      <c r="F620" t="s">
        <v>921</v>
      </c>
      <c r="G620" t="s">
        <v>903</v>
      </c>
      <c r="H620" t="s">
        <v>923</v>
      </c>
      <c r="I620">
        <v>56.997169999999997</v>
      </c>
      <c r="J620">
        <v>-111.91819</v>
      </c>
      <c r="K620" s="13" t="s">
        <v>572</v>
      </c>
      <c r="L620" s="13">
        <v>1</v>
      </c>
      <c r="M620" s="53">
        <v>44756</v>
      </c>
      <c r="N620" s="13" t="s">
        <v>281</v>
      </c>
      <c r="O620" s="13">
        <v>2</v>
      </c>
      <c r="P620" s="13">
        <v>100</v>
      </c>
      <c r="Q620" s="13" t="s">
        <v>16</v>
      </c>
      <c r="R620" s="13" t="s">
        <v>13</v>
      </c>
      <c r="S620" s="13" t="s">
        <v>583</v>
      </c>
      <c r="T620" s="13" t="s">
        <v>593</v>
      </c>
      <c r="U620" s="13" t="s">
        <v>615</v>
      </c>
      <c r="V620" s="13" t="s">
        <v>660</v>
      </c>
      <c r="W620" s="13" t="s">
        <v>701</v>
      </c>
      <c r="X620" s="13">
        <v>128048</v>
      </c>
      <c r="Y620" s="13" t="s">
        <v>307</v>
      </c>
      <c r="AB620" s="13">
        <v>1</v>
      </c>
      <c r="AF620" s="13">
        <f t="shared" si="42"/>
        <v>1</v>
      </c>
      <c r="AG620" s="54">
        <f t="shared" si="44"/>
        <v>50</v>
      </c>
      <c r="AH620" s="57">
        <f t="shared" si="43"/>
        <v>50</v>
      </c>
      <c r="AI620" s="13">
        <v>1</v>
      </c>
      <c r="AJ620" s="13" t="s">
        <v>703</v>
      </c>
      <c r="AK620" s="13">
        <v>10</v>
      </c>
      <c r="AM620" s="13" t="s">
        <v>307</v>
      </c>
    </row>
    <row r="621" spans="1:40" ht="15" customHeight="1" x14ac:dyDescent="0.25">
      <c r="A621" s="13" t="s">
        <v>925</v>
      </c>
      <c r="B621" s="13" t="s">
        <v>930</v>
      </c>
      <c r="C621" s="13">
        <v>2022</v>
      </c>
      <c r="D621" s="13">
        <v>250</v>
      </c>
      <c r="E621" s="13" t="s">
        <v>271</v>
      </c>
      <c r="F621" t="s">
        <v>921</v>
      </c>
      <c r="G621" t="s">
        <v>903</v>
      </c>
      <c r="H621" t="s">
        <v>923</v>
      </c>
      <c r="I621">
        <v>56.997169999999997</v>
      </c>
      <c r="J621">
        <v>-111.91819</v>
      </c>
      <c r="K621" s="13" t="s">
        <v>572</v>
      </c>
      <c r="L621" s="13">
        <v>1</v>
      </c>
      <c r="M621" s="53">
        <v>44756</v>
      </c>
      <c r="N621" s="13" t="s">
        <v>281</v>
      </c>
      <c r="O621" s="13">
        <v>2</v>
      </c>
      <c r="P621" s="13">
        <v>100</v>
      </c>
      <c r="Q621" s="13" t="s">
        <v>16</v>
      </c>
      <c r="R621" s="13" t="s">
        <v>13</v>
      </c>
      <c r="S621" s="13" t="s">
        <v>583</v>
      </c>
      <c r="T621" s="13" t="s">
        <v>593</v>
      </c>
      <c r="U621" s="13" t="s">
        <v>615</v>
      </c>
      <c r="V621" s="13" t="s">
        <v>660</v>
      </c>
      <c r="W621" s="13" t="s">
        <v>684</v>
      </c>
      <c r="X621" s="13">
        <v>128079</v>
      </c>
      <c r="Y621" s="13" t="s">
        <v>309</v>
      </c>
      <c r="AB621" s="13">
        <v>7</v>
      </c>
      <c r="AF621" s="13">
        <f t="shared" si="42"/>
        <v>7</v>
      </c>
      <c r="AG621" s="54">
        <f t="shared" si="44"/>
        <v>50</v>
      </c>
      <c r="AH621" s="57">
        <f t="shared" si="43"/>
        <v>350</v>
      </c>
      <c r="AI621" s="13">
        <v>1</v>
      </c>
      <c r="AJ621" s="13" t="s">
        <v>703</v>
      </c>
      <c r="AK621" s="13">
        <v>8</v>
      </c>
      <c r="AM621" s="13" t="s">
        <v>309</v>
      </c>
    </row>
    <row r="622" spans="1:40" ht="15" customHeight="1" x14ac:dyDescent="0.25">
      <c r="A622" s="13" t="s">
        <v>925</v>
      </c>
      <c r="B622" s="13" t="s">
        <v>930</v>
      </c>
      <c r="C622" s="13">
        <v>2022</v>
      </c>
      <c r="D622" s="13">
        <v>250</v>
      </c>
      <c r="E622" s="13" t="s">
        <v>271</v>
      </c>
      <c r="F622" t="s">
        <v>921</v>
      </c>
      <c r="G622" t="s">
        <v>903</v>
      </c>
      <c r="H622" t="s">
        <v>923</v>
      </c>
      <c r="I622">
        <v>56.997169999999997</v>
      </c>
      <c r="J622">
        <v>-111.91819</v>
      </c>
      <c r="K622" s="13" t="s">
        <v>572</v>
      </c>
      <c r="L622" s="13">
        <v>1</v>
      </c>
      <c r="M622" s="53">
        <v>44756</v>
      </c>
      <c r="N622" s="13" t="s">
        <v>281</v>
      </c>
      <c r="O622" s="13">
        <v>2</v>
      </c>
      <c r="P622" s="13">
        <v>100</v>
      </c>
      <c r="Q622" s="13" t="s">
        <v>16</v>
      </c>
      <c r="R622" s="13" t="s">
        <v>13</v>
      </c>
      <c r="S622" s="13" t="s">
        <v>583</v>
      </c>
      <c r="T622" s="13" t="s">
        <v>593</v>
      </c>
      <c r="U622" s="13" t="s">
        <v>615</v>
      </c>
      <c r="V622" s="13" t="s">
        <v>660</v>
      </c>
      <c r="W622" s="13" t="s">
        <v>684</v>
      </c>
      <c r="X622" s="13">
        <v>128078</v>
      </c>
      <c r="Y622" s="13" t="s">
        <v>324</v>
      </c>
      <c r="AB622" s="13">
        <v>1</v>
      </c>
      <c r="AF622" s="13">
        <f t="shared" si="42"/>
        <v>1</v>
      </c>
      <c r="AG622" s="54">
        <f t="shared" si="44"/>
        <v>50</v>
      </c>
      <c r="AH622" s="57">
        <f t="shared" si="43"/>
        <v>50</v>
      </c>
      <c r="AJ622" s="13" t="s">
        <v>703</v>
      </c>
      <c r="AK622" s="13">
        <v>7</v>
      </c>
      <c r="AM622" s="13" t="s">
        <v>312</v>
      </c>
      <c r="AN622" s="13" t="s">
        <v>324</v>
      </c>
    </row>
    <row r="623" spans="1:40" ht="15" customHeight="1" x14ac:dyDescent="0.25">
      <c r="A623" s="13" t="s">
        <v>925</v>
      </c>
      <c r="B623" s="13" t="s">
        <v>930</v>
      </c>
      <c r="C623" s="13">
        <v>2022</v>
      </c>
      <c r="D623" s="13">
        <v>250</v>
      </c>
      <c r="E623" s="13" t="s">
        <v>271</v>
      </c>
      <c r="F623" t="s">
        <v>921</v>
      </c>
      <c r="G623" t="s">
        <v>903</v>
      </c>
      <c r="H623" t="s">
        <v>923</v>
      </c>
      <c r="I623">
        <v>56.997169999999997</v>
      </c>
      <c r="J623">
        <v>-111.91819</v>
      </c>
      <c r="K623" s="13" t="s">
        <v>572</v>
      </c>
      <c r="L623" s="13">
        <v>1</v>
      </c>
      <c r="M623" s="53">
        <v>44756</v>
      </c>
      <c r="N623" s="13" t="s">
        <v>281</v>
      </c>
      <c r="O623" s="13">
        <v>2</v>
      </c>
      <c r="P623" s="13">
        <v>100</v>
      </c>
      <c r="Q623" s="13" t="s">
        <v>16</v>
      </c>
      <c r="R623" s="13" t="s">
        <v>13</v>
      </c>
      <c r="S623" s="13" t="s">
        <v>583</v>
      </c>
      <c r="T623" s="13" t="s">
        <v>593</v>
      </c>
      <c r="U623" s="13" t="s">
        <v>615</v>
      </c>
      <c r="V623" s="13" t="s">
        <v>660</v>
      </c>
      <c r="W623" s="13" t="s">
        <v>685</v>
      </c>
      <c r="X623" s="13">
        <v>128277</v>
      </c>
      <c r="Y623" s="13" t="s">
        <v>308</v>
      </c>
      <c r="AB623" s="13">
        <v>1</v>
      </c>
      <c r="AF623" s="13">
        <f t="shared" si="42"/>
        <v>1</v>
      </c>
      <c r="AG623" s="54">
        <f t="shared" si="44"/>
        <v>50</v>
      </c>
      <c r="AH623" s="57">
        <f t="shared" si="43"/>
        <v>50</v>
      </c>
      <c r="AI623" s="13">
        <v>1</v>
      </c>
      <c r="AJ623" s="13" t="s">
        <v>703</v>
      </c>
      <c r="AK623" s="13">
        <v>9</v>
      </c>
      <c r="AM623" s="13" t="s">
        <v>308</v>
      </c>
    </row>
    <row r="624" spans="1:40" ht="15" customHeight="1" x14ac:dyDescent="0.25">
      <c r="A624" s="13" t="s">
        <v>925</v>
      </c>
      <c r="B624" s="13" t="s">
        <v>930</v>
      </c>
      <c r="C624" s="13">
        <v>2022</v>
      </c>
      <c r="D624" s="13">
        <v>250</v>
      </c>
      <c r="E624" s="13" t="s">
        <v>271</v>
      </c>
      <c r="F624" t="s">
        <v>921</v>
      </c>
      <c r="G624" t="s">
        <v>903</v>
      </c>
      <c r="H624" t="s">
        <v>923</v>
      </c>
      <c r="I624">
        <v>56.997169999999997</v>
      </c>
      <c r="J624">
        <v>-111.91819</v>
      </c>
      <c r="K624" s="13" t="s">
        <v>572</v>
      </c>
      <c r="L624" s="13">
        <v>1</v>
      </c>
      <c r="M624" s="53">
        <v>44756</v>
      </c>
      <c r="N624" s="13" t="s">
        <v>281</v>
      </c>
      <c r="O624" s="13">
        <v>2</v>
      </c>
      <c r="P624" s="13">
        <v>100</v>
      </c>
      <c r="Q624" s="13" t="s">
        <v>16</v>
      </c>
      <c r="R624" s="13" t="s">
        <v>13</v>
      </c>
      <c r="S624" s="13" t="s">
        <v>583</v>
      </c>
      <c r="T624" s="13" t="s">
        <v>593</v>
      </c>
      <c r="U624" s="13" t="s">
        <v>615</v>
      </c>
      <c r="V624" s="13" t="s">
        <v>660</v>
      </c>
      <c r="X624" s="13">
        <v>127994</v>
      </c>
      <c r="Y624" s="13" t="s">
        <v>312</v>
      </c>
      <c r="AB624" s="13">
        <v>3</v>
      </c>
      <c r="AF624" s="13">
        <f t="shared" si="42"/>
        <v>3</v>
      </c>
      <c r="AG624" s="54">
        <f t="shared" si="44"/>
        <v>50</v>
      </c>
      <c r="AH624" s="57">
        <f t="shared" si="43"/>
        <v>150</v>
      </c>
      <c r="AJ624" s="13" t="s">
        <v>703</v>
      </c>
      <c r="AK624" s="13">
        <v>7</v>
      </c>
      <c r="AM624" s="13" t="s">
        <v>312</v>
      </c>
    </row>
    <row r="625" spans="1:40" ht="15" customHeight="1" x14ac:dyDescent="0.25">
      <c r="A625" s="13" t="s">
        <v>925</v>
      </c>
      <c r="B625" s="13" t="s">
        <v>930</v>
      </c>
      <c r="C625" s="13">
        <v>2022</v>
      </c>
      <c r="D625" s="13">
        <v>250</v>
      </c>
      <c r="E625" s="13" t="s">
        <v>271</v>
      </c>
      <c r="F625" t="s">
        <v>921</v>
      </c>
      <c r="G625" t="s">
        <v>903</v>
      </c>
      <c r="H625" t="s">
        <v>923</v>
      </c>
      <c r="I625">
        <v>56.997169999999997</v>
      </c>
      <c r="J625">
        <v>-111.91819</v>
      </c>
      <c r="K625" s="13" t="s">
        <v>572</v>
      </c>
      <c r="L625" s="13">
        <v>1</v>
      </c>
      <c r="M625" s="53">
        <v>44756</v>
      </c>
      <c r="N625" s="13" t="s">
        <v>281</v>
      </c>
      <c r="O625" s="13">
        <v>2</v>
      </c>
      <c r="P625" s="13">
        <v>100</v>
      </c>
      <c r="Q625" s="13" t="s">
        <v>16</v>
      </c>
      <c r="R625" s="13" t="s">
        <v>13</v>
      </c>
      <c r="S625" s="13" t="s">
        <v>583</v>
      </c>
      <c r="T625" s="13" t="s">
        <v>593</v>
      </c>
      <c r="U625" s="13" t="s">
        <v>615</v>
      </c>
      <c r="X625" s="13">
        <v>127917</v>
      </c>
      <c r="Y625" s="13" t="s">
        <v>322</v>
      </c>
      <c r="AB625" s="13">
        <v>42</v>
      </c>
      <c r="AD625" s="13">
        <v>3</v>
      </c>
      <c r="AF625" s="13">
        <f t="shared" si="42"/>
        <v>45</v>
      </c>
      <c r="AG625" s="54">
        <f t="shared" si="44"/>
        <v>50</v>
      </c>
      <c r="AH625" s="57">
        <f t="shared" si="43"/>
        <v>2250</v>
      </c>
      <c r="AJ625" s="13" t="s">
        <v>704</v>
      </c>
      <c r="AK625" s="13">
        <v>8</v>
      </c>
      <c r="AL625" s="13" t="s">
        <v>795</v>
      </c>
      <c r="AM625" s="13" t="s">
        <v>322</v>
      </c>
    </row>
    <row r="626" spans="1:40" ht="15" customHeight="1" x14ac:dyDescent="0.25">
      <c r="A626" s="13" t="s">
        <v>925</v>
      </c>
      <c r="B626" s="13" t="s">
        <v>930</v>
      </c>
      <c r="C626" s="13">
        <v>2022</v>
      </c>
      <c r="D626" s="13">
        <v>250</v>
      </c>
      <c r="E626" s="13" t="s">
        <v>271</v>
      </c>
      <c r="F626" t="s">
        <v>921</v>
      </c>
      <c r="G626" t="s">
        <v>903</v>
      </c>
      <c r="H626" t="s">
        <v>923</v>
      </c>
      <c r="I626">
        <v>56.997169999999997</v>
      </c>
      <c r="J626">
        <v>-111.91819</v>
      </c>
      <c r="K626" s="13" t="s">
        <v>572</v>
      </c>
      <c r="L626" s="13">
        <v>1</v>
      </c>
      <c r="M626" s="53">
        <v>44756</v>
      </c>
      <c r="N626" s="13" t="s">
        <v>281</v>
      </c>
      <c r="O626" s="13">
        <v>2</v>
      </c>
      <c r="P626" s="13">
        <v>100</v>
      </c>
      <c r="Q626" s="13" t="s">
        <v>14</v>
      </c>
      <c r="R626" s="13" t="s">
        <v>13</v>
      </c>
      <c r="S626" s="13" t="s">
        <v>583</v>
      </c>
      <c r="T626" s="13" t="s">
        <v>597</v>
      </c>
      <c r="X626" s="13">
        <v>100502</v>
      </c>
      <c r="Y626" s="13" t="s">
        <v>343</v>
      </c>
      <c r="AC626" s="13">
        <v>53</v>
      </c>
      <c r="AF626" s="13">
        <f t="shared" si="42"/>
        <v>53</v>
      </c>
      <c r="AG626" s="54">
        <f t="shared" si="44"/>
        <v>50</v>
      </c>
      <c r="AH626" s="57">
        <f t="shared" si="43"/>
        <v>2650</v>
      </c>
      <c r="AI626" s="13">
        <v>1</v>
      </c>
      <c r="AJ626" s="13" t="s">
        <v>708</v>
      </c>
      <c r="AK626" s="13">
        <v>1</v>
      </c>
      <c r="AL626" s="13" t="s">
        <v>791</v>
      </c>
      <c r="AM626" s="13" t="s">
        <v>343</v>
      </c>
    </row>
    <row r="627" spans="1:40" ht="15" customHeight="1" x14ac:dyDescent="0.25">
      <c r="A627" s="13" t="s">
        <v>925</v>
      </c>
      <c r="B627" s="13" t="s">
        <v>930</v>
      </c>
      <c r="C627" s="13">
        <v>2022</v>
      </c>
      <c r="D627" s="13">
        <v>250</v>
      </c>
      <c r="E627" s="13" t="s">
        <v>271</v>
      </c>
      <c r="F627" t="s">
        <v>921</v>
      </c>
      <c r="G627" t="s">
        <v>903</v>
      </c>
      <c r="H627" t="s">
        <v>923</v>
      </c>
      <c r="I627">
        <v>56.997169999999997</v>
      </c>
      <c r="J627">
        <v>-111.91819</v>
      </c>
      <c r="K627" s="13" t="s">
        <v>572</v>
      </c>
      <c r="L627" s="13">
        <v>1</v>
      </c>
      <c r="M627" s="53">
        <v>44756</v>
      </c>
      <c r="N627" s="13" t="s">
        <v>281</v>
      </c>
      <c r="O627" s="13">
        <v>2</v>
      </c>
      <c r="P627" s="13">
        <v>100</v>
      </c>
      <c r="Q627" s="13" t="s">
        <v>22</v>
      </c>
      <c r="R627" s="13" t="s">
        <v>13</v>
      </c>
      <c r="S627" s="13" t="s">
        <v>583</v>
      </c>
      <c r="T627" s="13" t="s">
        <v>598</v>
      </c>
      <c r="U627" s="13" t="s">
        <v>643</v>
      </c>
      <c r="V627" s="13" t="s">
        <v>677</v>
      </c>
      <c r="W627" s="13" t="s">
        <v>694</v>
      </c>
      <c r="X627" s="13">
        <v>103558</v>
      </c>
      <c r="Y627" s="13" t="s">
        <v>346</v>
      </c>
      <c r="AC627" s="13">
        <v>2</v>
      </c>
      <c r="AF627" s="13">
        <f t="shared" si="42"/>
        <v>2</v>
      </c>
      <c r="AG627" s="54">
        <f t="shared" si="44"/>
        <v>50</v>
      </c>
      <c r="AH627" s="57">
        <f t="shared" si="43"/>
        <v>100</v>
      </c>
      <c r="AI627" s="13">
        <v>1</v>
      </c>
      <c r="AJ627" s="13" t="s">
        <v>703</v>
      </c>
      <c r="AK627" s="13">
        <v>1</v>
      </c>
      <c r="AL627" s="13" t="s">
        <v>346</v>
      </c>
      <c r="AM627" s="13" t="s">
        <v>346</v>
      </c>
    </row>
    <row r="628" spans="1:40" ht="15" customHeight="1" x14ac:dyDescent="0.25">
      <c r="A628" s="13" t="s">
        <v>925</v>
      </c>
      <c r="B628" s="13" t="s">
        <v>930</v>
      </c>
      <c r="C628" s="13">
        <v>2022</v>
      </c>
      <c r="D628" s="13">
        <v>250</v>
      </c>
      <c r="E628" s="13" t="s">
        <v>271</v>
      </c>
      <c r="F628" t="s">
        <v>921</v>
      </c>
      <c r="G628" t="s">
        <v>903</v>
      </c>
      <c r="H628" t="s">
        <v>923</v>
      </c>
      <c r="I628">
        <v>56.997169999999997</v>
      </c>
      <c r="J628">
        <v>-111.91819</v>
      </c>
      <c r="K628" s="13" t="s">
        <v>572</v>
      </c>
      <c r="L628" s="13">
        <v>1</v>
      </c>
      <c r="M628" s="53">
        <v>44756</v>
      </c>
      <c r="N628" s="55" t="s">
        <v>287</v>
      </c>
      <c r="O628" s="13">
        <v>100</v>
      </c>
      <c r="P628" s="13">
        <v>100</v>
      </c>
      <c r="Q628" s="13" t="s">
        <v>97</v>
      </c>
      <c r="R628" s="13" t="s">
        <v>13</v>
      </c>
      <c r="S628" s="13" t="s">
        <v>583</v>
      </c>
      <c r="T628" s="13" t="s">
        <v>599</v>
      </c>
      <c r="U628" s="13" t="s">
        <v>630</v>
      </c>
      <c r="X628" s="13">
        <v>102077</v>
      </c>
      <c r="Y628" s="13" t="s">
        <v>352</v>
      </c>
      <c r="AC628" s="13">
        <v>2</v>
      </c>
      <c r="AF628" s="13">
        <f t="shared" si="42"/>
        <v>2</v>
      </c>
      <c r="AG628" s="54">
        <f t="shared" si="44"/>
        <v>1</v>
      </c>
      <c r="AH628" s="57">
        <f t="shared" si="43"/>
        <v>2</v>
      </c>
      <c r="AI628" s="13">
        <v>1</v>
      </c>
      <c r="AJ628" s="13" t="s">
        <v>703</v>
      </c>
      <c r="AK628" s="13">
        <v>8</v>
      </c>
      <c r="AL628" s="13" t="s">
        <v>776</v>
      </c>
      <c r="AM628" s="13" t="s">
        <v>702</v>
      </c>
      <c r="AN628" s="13" t="s">
        <v>737</v>
      </c>
    </row>
    <row r="629" spans="1:40" ht="15" customHeight="1" x14ac:dyDescent="0.25">
      <c r="A629" s="13" t="s">
        <v>925</v>
      </c>
      <c r="B629" s="13" t="s">
        <v>930</v>
      </c>
      <c r="C629" s="13">
        <v>2022</v>
      </c>
      <c r="D629" s="13">
        <v>250</v>
      </c>
      <c r="E629" s="13" t="s">
        <v>271</v>
      </c>
      <c r="F629" t="s">
        <v>921</v>
      </c>
      <c r="G629" t="s">
        <v>903</v>
      </c>
      <c r="H629" t="s">
        <v>923</v>
      </c>
      <c r="I629">
        <v>56.997169999999997</v>
      </c>
      <c r="J629">
        <v>-111.91819</v>
      </c>
      <c r="K629" s="13" t="s">
        <v>572</v>
      </c>
      <c r="L629" s="13">
        <v>1</v>
      </c>
      <c r="M629" s="53">
        <v>44756</v>
      </c>
      <c r="N629" s="55" t="s">
        <v>287</v>
      </c>
      <c r="O629" s="13">
        <v>100</v>
      </c>
      <c r="P629" s="13">
        <v>100</v>
      </c>
      <c r="Q629" s="13" t="s">
        <v>97</v>
      </c>
      <c r="R629" s="13" t="s">
        <v>13</v>
      </c>
      <c r="S629" s="13" t="s">
        <v>583</v>
      </c>
      <c r="T629" s="13" t="s">
        <v>599</v>
      </c>
      <c r="U629" s="13" t="s">
        <v>629</v>
      </c>
      <c r="X629" s="13">
        <v>102062</v>
      </c>
      <c r="Y629" s="13" t="s">
        <v>431</v>
      </c>
      <c r="AC629" s="13">
        <v>9</v>
      </c>
      <c r="AF629" s="13">
        <f t="shared" si="42"/>
        <v>9</v>
      </c>
      <c r="AG629" s="54">
        <f t="shared" si="44"/>
        <v>1</v>
      </c>
      <c r="AH629" s="57">
        <f t="shared" si="43"/>
        <v>9</v>
      </c>
      <c r="AI629" s="13">
        <v>1</v>
      </c>
      <c r="AJ629" s="13" t="s">
        <v>703</v>
      </c>
      <c r="AK629" s="13">
        <v>6</v>
      </c>
      <c r="AM629" s="13" t="s">
        <v>702</v>
      </c>
      <c r="AN629" s="13" t="s">
        <v>737</v>
      </c>
    </row>
    <row r="630" spans="1:40" ht="15" customHeight="1" x14ac:dyDescent="0.25">
      <c r="A630" s="13" t="s">
        <v>925</v>
      </c>
      <c r="B630" s="13" t="s">
        <v>930</v>
      </c>
      <c r="C630" s="13">
        <v>2022</v>
      </c>
      <c r="D630" s="13">
        <v>250</v>
      </c>
      <c r="E630" s="13" t="s">
        <v>271</v>
      </c>
      <c r="F630" t="s">
        <v>921</v>
      </c>
      <c r="G630" t="s">
        <v>903</v>
      </c>
      <c r="H630" t="s">
        <v>923</v>
      </c>
      <c r="I630">
        <v>56.997169999999997</v>
      </c>
      <c r="J630">
        <v>-111.91819</v>
      </c>
      <c r="K630" s="13" t="s">
        <v>572</v>
      </c>
      <c r="L630" s="13">
        <v>1</v>
      </c>
      <c r="M630" s="53">
        <v>44756</v>
      </c>
      <c r="N630" s="55" t="s">
        <v>287</v>
      </c>
      <c r="O630" s="13">
        <v>100</v>
      </c>
      <c r="P630" s="13">
        <v>100</v>
      </c>
      <c r="Q630" s="13" t="s">
        <v>97</v>
      </c>
      <c r="R630" s="13" t="s">
        <v>13</v>
      </c>
      <c r="S630" s="13" t="s">
        <v>583</v>
      </c>
      <c r="T630" s="13" t="s">
        <v>599</v>
      </c>
      <c r="U630" s="13" t="s">
        <v>629</v>
      </c>
      <c r="X630" s="13">
        <v>102066</v>
      </c>
      <c r="Y630" s="13" t="s">
        <v>430</v>
      </c>
      <c r="AC630" s="13">
        <v>2</v>
      </c>
      <c r="AF630" s="13">
        <f t="shared" si="42"/>
        <v>2</v>
      </c>
      <c r="AG630" s="54">
        <f t="shared" si="44"/>
        <v>1</v>
      </c>
      <c r="AH630" s="57">
        <f t="shared" si="43"/>
        <v>2</v>
      </c>
      <c r="AI630" s="13">
        <v>1</v>
      </c>
      <c r="AJ630" s="13" t="s">
        <v>703</v>
      </c>
      <c r="AK630" s="13">
        <v>6</v>
      </c>
      <c r="AM630" s="13" t="s">
        <v>702</v>
      </c>
      <c r="AN630" s="13" t="s">
        <v>737</v>
      </c>
    </row>
    <row r="631" spans="1:40" ht="15" customHeight="1" x14ac:dyDescent="0.25">
      <c r="A631" s="13" t="s">
        <v>925</v>
      </c>
      <c r="B631" s="13" t="s">
        <v>930</v>
      </c>
      <c r="C631" s="13">
        <v>2022</v>
      </c>
      <c r="D631" s="13">
        <v>250</v>
      </c>
      <c r="E631" s="13" t="s">
        <v>271</v>
      </c>
      <c r="F631" t="s">
        <v>921</v>
      </c>
      <c r="G631" t="s">
        <v>903</v>
      </c>
      <c r="H631" t="s">
        <v>923</v>
      </c>
      <c r="I631">
        <v>56.997169999999997</v>
      </c>
      <c r="J631">
        <v>-111.91819</v>
      </c>
      <c r="K631" s="13" t="s">
        <v>572</v>
      </c>
      <c r="L631" s="13">
        <v>1</v>
      </c>
      <c r="M631" s="53">
        <v>44756</v>
      </c>
      <c r="N631" s="55" t="s">
        <v>287</v>
      </c>
      <c r="O631" s="13">
        <v>100</v>
      </c>
      <c r="P631" s="13">
        <v>100</v>
      </c>
      <c r="Q631" s="13" t="s">
        <v>97</v>
      </c>
      <c r="R631" s="13" t="s">
        <v>13</v>
      </c>
      <c r="S631" s="13" t="s">
        <v>583</v>
      </c>
      <c r="T631" s="13" t="s">
        <v>599</v>
      </c>
      <c r="U631" s="13" t="s">
        <v>629</v>
      </c>
      <c r="X631" s="13">
        <v>102061</v>
      </c>
      <c r="Y631" s="13" t="s">
        <v>351</v>
      </c>
      <c r="AC631" s="13">
        <v>3</v>
      </c>
      <c r="AF631" s="13">
        <f t="shared" si="42"/>
        <v>3</v>
      </c>
      <c r="AG631" s="54">
        <f t="shared" si="44"/>
        <v>1</v>
      </c>
      <c r="AH631" s="57">
        <f t="shared" si="43"/>
        <v>3</v>
      </c>
      <c r="AJ631" s="13" t="s">
        <v>703</v>
      </c>
      <c r="AK631" s="13">
        <v>6</v>
      </c>
      <c r="AM631" s="13" t="s">
        <v>702</v>
      </c>
      <c r="AN631" s="13" t="s">
        <v>737</v>
      </c>
    </row>
    <row r="632" spans="1:40" ht="15" customHeight="1" x14ac:dyDescent="0.25">
      <c r="A632" s="13" t="s">
        <v>925</v>
      </c>
      <c r="B632" s="13" t="s">
        <v>930</v>
      </c>
      <c r="C632" s="13">
        <v>2022</v>
      </c>
      <c r="D632" s="13">
        <v>250</v>
      </c>
      <c r="E632" s="13" t="s">
        <v>271</v>
      </c>
      <c r="F632" t="s">
        <v>921</v>
      </c>
      <c r="G632" t="s">
        <v>903</v>
      </c>
      <c r="H632" t="s">
        <v>923</v>
      </c>
      <c r="I632">
        <v>56.997169999999997</v>
      </c>
      <c r="J632">
        <v>-111.91819</v>
      </c>
      <c r="K632" s="13" t="s">
        <v>572</v>
      </c>
      <c r="L632" s="13">
        <v>1</v>
      </c>
      <c r="M632" s="53">
        <v>44756</v>
      </c>
      <c r="N632" s="13" t="s">
        <v>281</v>
      </c>
      <c r="O632" s="13">
        <v>2</v>
      </c>
      <c r="P632" s="13">
        <v>100</v>
      </c>
      <c r="Q632" s="13" t="s">
        <v>97</v>
      </c>
      <c r="R632" s="13" t="s">
        <v>13</v>
      </c>
      <c r="S632" s="13" t="s">
        <v>583</v>
      </c>
      <c r="T632" s="13" t="s">
        <v>599</v>
      </c>
      <c r="U632" s="13" t="s">
        <v>626</v>
      </c>
      <c r="X632" s="13">
        <v>101895</v>
      </c>
      <c r="Y632" s="13" t="s">
        <v>350</v>
      </c>
      <c r="AC632" s="13">
        <v>1</v>
      </c>
      <c r="AF632" s="13">
        <f t="shared" si="42"/>
        <v>1</v>
      </c>
      <c r="AG632" s="54">
        <f t="shared" si="44"/>
        <v>50</v>
      </c>
      <c r="AH632" s="57">
        <f t="shared" si="43"/>
        <v>50</v>
      </c>
      <c r="AI632" s="13">
        <v>1</v>
      </c>
      <c r="AJ632" s="13" t="s">
        <v>703</v>
      </c>
      <c r="AK632" s="13">
        <v>2</v>
      </c>
      <c r="AM632" s="13" t="s">
        <v>350</v>
      </c>
    </row>
    <row r="633" spans="1:40" ht="15" customHeight="1" x14ac:dyDescent="0.25">
      <c r="A633" s="13" t="s">
        <v>925</v>
      </c>
      <c r="B633" s="13" t="s">
        <v>930</v>
      </c>
      <c r="C633" s="13">
        <v>2022</v>
      </c>
      <c r="D633" s="13">
        <v>250</v>
      </c>
      <c r="E633" s="13" t="s">
        <v>271</v>
      </c>
      <c r="F633" t="s">
        <v>921</v>
      </c>
      <c r="G633" t="s">
        <v>903</v>
      </c>
      <c r="H633" t="s">
        <v>923</v>
      </c>
      <c r="I633">
        <v>56.997169999999997</v>
      </c>
      <c r="J633">
        <v>-111.91819</v>
      </c>
      <c r="K633" s="13" t="s">
        <v>572</v>
      </c>
      <c r="L633" s="13">
        <v>1</v>
      </c>
      <c r="M633" s="53">
        <v>44756</v>
      </c>
      <c r="N633" s="13" t="s">
        <v>281</v>
      </c>
      <c r="O633" s="13">
        <v>2</v>
      </c>
      <c r="P633" s="13">
        <v>100</v>
      </c>
      <c r="Q633" s="13" t="s">
        <v>97</v>
      </c>
      <c r="R633" s="13" t="s">
        <v>13</v>
      </c>
      <c r="S633" s="13" t="s">
        <v>583</v>
      </c>
      <c r="T633" s="13" t="s">
        <v>599</v>
      </c>
      <c r="U633" s="13" t="s">
        <v>626</v>
      </c>
      <c r="X633" s="13">
        <v>101797</v>
      </c>
      <c r="Y633" s="13" t="s">
        <v>349</v>
      </c>
      <c r="AC633" s="13">
        <v>5</v>
      </c>
      <c r="AF633" s="13">
        <f t="shared" si="42"/>
        <v>5</v>
      </c>
      <c r="AG633" s="54">
        <f t="shared" si="44"/>
        <v>50</v>
      </c>
      <c r="AH633" s="57">
        <f t="shared" si="43"/>
        <v>250</v>
      </c>
      <c r="AJ633" s="13" t="s">
        <v>703</v>
      </c>
      <c r="AK633" s="13">
        <v>2</v>
      </c>
      <c r="AM633" s="13" t="s">
        <v>349</v>
      </c>
    </row>
    <row r="634" spans="1:40" ht="15" customHeight="1" x14ac:dyDescent="0.25">
      <c r="A634" s="13" t="s">
        <v>925</v>
      </c>
      <c r="B634" s="13" t="s">
        <v>930</v>
      </c>
      <c r="C634" s="13">
        <v>2022</v>
      </c>
      <c r="D634" s="13">
        <v>250</v>
      </c>
      <c r="E634" s="13" t="s">
        <v>271</v>
      </c>
      <c r="F634" t="s">
        <v>921</v>
      </c>
      <c r="G634" t="s">
        <v>903</v>
      </c>
      <c r="H634" t="s">
        <v>923</v>
      </c>
      <c r="I634">
        <v>56.997169999999997</v>
      </c>
      <c r="J634">
        <v>-111.91819</v>
      </c>
      <c r="K634" s="13" t="s">
        <v>572</v>
      </c>
      <c r="L634" s="13">
        <v>1</v>
      </c>
      <c r="M634" s="53">
        <v>44756</v>
      </c>
      <c r="N634" s="13" t="s">
        <v>281</v>
      </c>
      <c r="O634" s="13">
        <v>2</v>
      </c>
      <c r="P634" s="13">
        <v>100</v>
      </c>
      <c r="Q634" s="13" t="s">
        <v>97</v>
      </c>
      <c r="R634" s="13" t="s">
        <v>13</v>
      </c>
      <c r="S634" s="13" t="s">
        <v>583</v>
      </c>
      <c r="T634" s="13" t="s">
        <v>599</v>
      </c>
      <c r="X634" s="13">
        <v>101593</v>
      </c>
      <c r="Y634" s="13" t="s">
        <v>347</v>
      </c>
      <c r="AC634" s="13">
        <v>2</v>
      </c>
      <c r="AF634" s="13">
        <f t="shared" si="42"/>
        <v>2</v>
      </c>
      <c r="AG634" s="54">
        <f t="shared" si="44"/>
        <v>50</v>
      </c>
      <c r="AH634" s="57">
        <f t="shared" si="43"/>
        <v>100</v>
      </c>
      <c r="AJ634" s="13" t="s">
        <v>703</v>
      </c>
      <c r="AK634" s="13" t="s">
        <v>708</v>
      </c>
      <c r="AM634" s="13" t="s">
        <v>347</v>
      </c>
    </row>
    <row r="635" spans="1:40" ht="15" customHeight="1" x14ac:dyDescent="0.25">
      <c r="A635" s="13" t="s">
        <v>925</v>
      </c>
      <c r="B635" s="13" t="s">
        <v>930</v>
      </c>
      <c r="C635" s="13">
        <v>2022</v>
      </c>
      <c r="D635" s="13">
        <v>250</v>
      </c>
      <c r="E635" s="13" t="s">
        <v>271</v>
      </c>
      <c r="F635" t="s">
        <v>921</v>
      </c>
      <c r="G635" t="s">
        <v>903</v>
      </c>
      <c r="H635" t="s">
        <v>923</v>
      </c>
      <c r="I635">
        <v>56.997169999999997</v>
      </c>
      <c r="J635">
        <v>-111.91819</v>
      </c>
      <c r="K635" s="13" t="s">
        <v>572</v>
      </c>
      <c r="L635" s="13">
        <v>1</v>
      </c>
      <c r="M635" s="53">
        <v>44756</v>
      </c>
      <c r="N635" s="13" t="s">
        <v>281</v>
      </c>
      <c r="O635" s="13">
        <v>2</v>
      </c>
      <c r="P635" s="13">
        <v>100</v>
      </c>
      <c r="Q635" s="13" t="s">
        <v>97</v>
      </c>
      <c r="R635" s="13" t="s">
        <v>13</v>
      </c>
      <c r="S635" s="13" t="s">
        <v>583</v>
      </c>
      <c r="T635" s="13" t="s">
        <v>599</v>
      </c>
      <c r="X635" s="13">
        <v>102042</v>
      </c>
      <c r="Y635" s="13" t="s">
        <v>348</v>
      </c>
      <c r="AC635" s="13">
        <v>5</v>
      </c>
      <c r="AF635" s="13">
        <f t="shared" si="42"/>
        <v>5</v>
      </c>
      <c r="AG635" s="54">
        <f t="shared" si="44"/>
        <v>50</v>
      </c>
      <c r="AH635" s="57">
        <f t="shared" si="43"/>
        <v>250</v>
      </c>
      <c r="AJ635" s="13" t="s">
        <v>703</v>
      </c>
      <c r="AK635" s="13">
        <v>8</v>
      </c>
      <c r="AM635" s="13" t="s">
        <v>348</v>
      </c>
    </row>
    <row r="636" spans="1:40" ht="15" customHeight="1" x14ac:dyDescent="0.25">
      <c r="A636" s="13" t="s">
        <v>925</v>
      </c>
      <c r="B636" s="13" t="s">
        <v>930</v>
      </c>
      <c r="C636" s="13">
        <v>2022</v>
      </c>
      <c r="D636" s="13">
        <v>250</v>
      </c>
      <c r="E636" s="13" t="s">
        <v>271</v>
      </c>
      <c r="F636" t="s">
        <v>921</v>
      </c>
      <c r="G636" t="s">
        <v>903</v>
      </c>
      <c r="H636" t="s">
        <v>923</v>
      </c>
      <c r="I636">
        <v>56.997169999999997</v>
      </c>
      <c r="J636">
        <v>-111.91819</v>
      </c>
      <c r="K636" s="13" t="s">
        <v>572</v>
      </c>
      <c r="L636" s="13">
        <v>1</v>
      </c>
      <c r="M636" s="53">
        <v>44756</v>
      </c>
      <c r="N636" s="13" t="s">
        <v>281</v>
      </c>
      <c r="O636" s="13">
        <v>2</v>
      </c>
      <c r="P636" s="13">
        <v>100</v>
      </c>
      <c r="Q636" s="13" t="s">
        <v>23</v>
      </c>
      <c r="R636" s="13" t="s">
        <v>13</v>
      </c>
      <c r="S636" s="13" t="s">
        <v>583</v>
      </c>
      <c r="T636" s="13" t="s">
        <v>600</v>
      </c>
      <c r="U636" s="13" t="s">
        <v>639</v>
      </c>
      <c r="V636" s="13" t="s">
        <v>673</v>
      </c>
      <c r="W636" s="13" t="s">
        <v>690</v>
      </c>
      <c r="X636" s="13">
        <v>115779</v>
      </c>
      <c r="Y636" s="13" t="s">
        <v>355</v>
      </c>
      <c r="AB636" s="13">
        <v>2</v>
      </c>
      <c r="AF636" s="13">
        <f t="shared" si="42"/>
        <v>2</v>
      </c>
      <c r="AG636" s="54">
        <f t="shared" si="44"/>
        <v>50</v>
      </c>
      <c r="AH636" s="57">
        <f t="shared" si="43"/>
        <v>100</v>
      </c>
      <c r="AI636" s="13">
        <v>1</v>
      </c>
      <c r="AJ636" s="13" t="s">
        <v>704</v>
      </c>
      <c r="AK636" s="13">
        <v>3</v>
      </c>
      <c r="AM636" s="13" t="s">
        <v>355</v>
      </c>
    </row>
    <row r="637" spans="1:40" ht="15" customHeight="1" x14ac:dyDescent="0.25">
      <c r="A637" s="13" t="s">
        <v>925</v>
      </c>
      <c r="B637" s="13" t="s">
        <v>930</v>
      </c>
      <c r="C637" s="13">
        <v>2022</v>
      </c>
      <c r="D637" s="13">
        <v>250</v>
      </c>
      <c r="E637" s="13" t="s">
        <v>271</v>
      </c>
      <c r="F637" t="s">
        <v>921</v>
      </c>
      <c r="G637" t="s">
        <v>903</v>
      </c>
      <c r="H637" t="s">
        <v>923</v>
      </c>
      <c r="I637">
        <v>56.997169999999997</v>
      </c>
      <c r="J637">
        <v>-111.91819</v>
      </c>
      <c r="K637" s="13" t="s">
        <v>572</v>
      </c>
      <c r="L637" s="13">
        <v>1</v>
      </c>
      <c r="M637" s="53">
        <v>44756</v>
      </c>
      <c r="N637" s="13" t="s">
        <v>281</v>
      </c>
      <c r="O637" s="13">
        <v>2</v>
      </c>
      <c r="P637" s="13">
        <v>100</v>
      </c>
      <c r="Q637" s="13" t="s">
        <v>23</v>
      </c>
      <c r="R637" s="13" t="s">
        <v>13</v>
      </c>
      <c r="S637" s="13" t="s">
        <v>583</v>
      </c>
      <c r="T637" s="13" t="s">
        <v>600</v>
      </c>
      <c r="U637" s="13" t="s">
        <v>639</v>
      </c>
      <c r="X637" s="13">
        <v>115629</v>
      </c>
      <c r="Y637" s="13" t="s">
        <v>354</v>
      </c>
      <c r="AB637" s="13">
        <v>4</v>
      </c>
      <c r="AF637" s="13">
        <f t="shared" si="42"/>
        <v>4</v>
      </c>
      <c r="AG637" s="54">
        <f t="shared" ref="AG637:AG665" si="45">P637/O637</f>
        <v>50</v>
      </c>
      <c r="AH637" s="57">
        <f t="shared" si="43"/>
        <v>200</v>
      </c>
      <c r="AJ637" s="13" t="s">
        <v>708</v>
      </c>
      <c r="AK637" s="13">
        <v>4</v>
      </c>
      <c r="AM637" s="13" t="s">
        <v>354</v>
      </c>
    </row>
    <row r="638" spans="1:40" ht="15" customHeight="1" x14ac:dyDescent="0.25">
      <c r="A638" s="13" t="s">
        <v>925</v>
      </c>
      <c r="B638" s="13" t="s">
        <v>930</v>
      </c>
      <c r="C638" s="13">
        <v>2022</v>
      </c>
      <c r="D638" s="13">
        <v>250</v>
      </c>
      <c r="E638" s="13" t="s">
        <v>271</v>
      </c>
      <c r="F638" t="s">
        <v>921</v>
      </c>
      <c r="G638" t="s">
        <v>903</v>
      </c>
      <c r="H638" t="s">
        <v>923</v>
      </c>
      <c r="I638">
        <v>56.997169999999997</v>
      </c>
      <c r="J638">
        <v>-111.91819</v>
      </c>
      <c r="K638" s="13" t="s">
        <v>572</v>
      </c>
      <c r="L638" s="13">
        <v>1</v>
      </c>
      <c r="M638" s="53">
        <v>44756</v>
      </c>
      <c r="N638" s="55" t="s">
        <v>287</v>
      </c>
      <c r="O638" s="13">
        <v>100</v>
      </c>
      <c r="P638" s="13">
        <v>100</v>
      </c>
      <c r="Q638" s="13" t="s">
        <v>23</v>
      </c>
      <c r="R638" s="13" t="s">
        <v>13</v>
      </c>
      <c r="S638" s="13" t="s">
        <v>583</v>
      </c>
      <c r="T638" s="13" t="s">
        <v>600</v>
      </c>
      <c r="U638" s="13" t="s">
        <v>624</v>
      </c>
      <c r="X638" s="13">
        <v>115933</v>
      </c>
      <c r="Y638" s="13" t="s">
        <v>442</v>
      </c>
      <c r="AB638" s="13">
        <v>1</v>
      </c>
      <c r="AF638" s="13">
        <f t="shared" si="42"/>
        <v>1</v>
      </c>
      <c r="AG638" s="54">
        <f t="shared" si="45"/>
        <v>1</v>
      </c>
      <c r="AH638" s="57">
        <f t="shared" si="43"/>
        <v>1</v>
      </c>
      <c r="AI638" s="13">
        <v>1</v>
      </c>
      <c r="AJ638" s="13" t="s">
        <v>705</v>
      </c>
      <c r="AK638" s="13">
        <v>4</v>
      </c>
      <c r="AL638" s="13" t="s">
        <v>776</v>
      </c>
      <c r="AM638" s="13" t="s">
        <v>702</v>
      </c>
      <c r="AN638" s="13" t="s">
        <v>737</v>
      </c>
    </row>
    <row r="639" spans="1:40" ht="15" customHeight="1" x14ac:dyDescent="0.25">
      <c r="A639" s="13" t="s">
        <v>925</v>
      </c>
      <c r="B639" s="13" t="s">
        <v>930</v>
      </c>
      <c r="C639" s="13">
        <v>2022</v>
      </c>
      <c r="D639" s="13">
        <v>250</v>
      </c>
      <c r="E639" s="13" t="s">
        <v>271</v>
      </c>
      <c r="F639" t="s">
        <v>921</v>
      </c>
      <c r="G639" t="s">
        <v>903</v>
      </c>
      <c r="H639" t="s">
        <v>923</v>
      </c>
      <c r="I639">
        <v>56.997169999999997</v>
      </c>
      <c r="J639">
        <v>-111.91819</v>
      </c>
      <c r="K639" s="13" t="s">
        <v>572</v>
      </c>
      <c r="L639" s="13">
        <v>1</v>
      </c>
      <c r="M639" s="53">
        <v>44756</v>
      </c>
      <c r="N639" s="13" t="s">
        <v>281</v>
      </c>
      <c r="O639" s="13">
        <v>2</v>
      </c>
      <c r="P639" s="13">
        <v>100</v>
      </c>
      <c r="Q639" s="13" t="s">
        <v>23</v>
      </c>
      <c r="R639" s="13" t="s">
        <v>13</v>
      </c>
      <c r="S639" s="13" t="s">
        <v>583</v>
      </c>
      <c r="T639" s="13" t="s">
        <v>600</v>
      </c>
      <c r="X639" s="13">
        <v>115095</v>
      </c>
      <c r="Y639" s="13" t="s">
        <v>353</v>
      </c>
      <c r="AB639" s="13">
        <v>1</v>
      </c>
      <c r="AF639" s="13">
        <f t="shared" si="42"/>
        <v>1</v>
      </c>
      <c r="AG639" s="54">
        <f t="shared" si="45"/>
        <v>50</v>
      </c>
      <c r="AH639" s="57">
        <f t="shared" si="43"/>
        <v>50</v>
      </c>
      <c r="AJ639" s="13" t="s">
        <v>708</v>
      </c>
      <c r="AK639" s="13">
        <v>1</v>
      </c>
      <c r="AM639" s="13" t="s">
        <v>353</v>
      </c>
    </row>
    <row r="640" spans="1:40" ht="15" customHeight="1" x14ac:dyDescent="0.25">
      <c r="A640" s="13" t="s">
        <v>925</v>
      </c>
      <c r="B640" s="13" t="s">
        <v>930</v>
      </c>
      <c r="C640" s="13">
        <v>2022</v>
      </c>
      <c r="D640" s="13">
        <v>250</v>
      </c>
      <c r="E640" s="13" t="s">
        <v>271</v>
      </c>
      <c r="F640" t="s">
        <v>921</v>
      </c>
      <c r="G640" t="s">
        <v>903</v>
      </c>
      <c r="H640" t="s">
        <v>923</v>
      </c>
      <c r="I640">
        <v>56.997169999999997</v>
      </c>
      <c r="J640">
        <v>-111.91819</v>
      </c>
      <c r="K640" s="13" t="s">
        <v>572</v>
      </c>
      <c r="L640" s="13">
        <v>1</v>
      </c>
      <c r="M640" s="53">
        <v>44756</v>
      </c>
      <c r="N640" s="55" t="s">
        <v>281</v>
      </c>
      <c r="O640" s="13">
        <v>2</v>
      </c>
      <c r="P640" s="13">
        <v>100</v>
      </c>
      <c r="Q640" s="13" t="s">
        <v>25</v>
      </c>
      <c r="R640" s="13" t="s">
        <v>24</v>
      </c>
      <c r="S640" s="13" t="s">
        <v>586</v>
      </c>
      <c r="T640" s="13" t="s">
        <v>604</v>
      </c>
      <c r="U640" s="13" t="s">
        <v>636</v>
      </c>
      <c r="X640" s="13">
        <v>81388</v>
      </c>
      <c r="Y640" s="13" t="s">
        <v>291</v>
      </c>
      <c r="Z640" s="13">
        <v>2</v>
      </c>
      <c r="AF640" s="13">
        <f t="shared" si="42"/>
        <v>2</v>
      </c>
      <c r="AG640" s="54">
        <f t="shared" si="45"/>
        <v>50</v>
      </c>
      <c r="AH640" s="57">
        <f t="shared" si="43"/>
        <v>100</v>
      </c>
      <c r="AI640" s="13">
        <v>1</v>
      </c>
      <c r="AJ640" s="13" t="s">
        <v>704</v>
      </c>
      <c r="AK640" s="13">
        <v>8</v>
      </c>
      <c r="AM640" s="13" t="s">
        <v>291</v>
      </c>
    </row>
    <row r="641" spans="1:40" ht="15" customHeight="1" x14ac:dyDescent="0.25">
      <c r="A641" s="13" t="s">
        <v>925</v>
      </c>
      <c r="B641" s="13" t="s">
        <v>930</v>
      </c>
      <c r="C641" s="13">
        <v>2022</v>
      </c>
      <c r="D641" s="13">
        <v>250</v>
      </c>
      <c r="E641" s="13" t="s">
        <v>271</v>
      </c>
      <c r="F641" t="s">
        <v>921</v>
      </c>
      <c r="G641" t="s">
        <v>903</v>
      </c>
      <c r="H641" t="s">
        <v>923</v>
      </c>
      <c r="I641">
        <v>56.997169999999997</v>
      </c>
      <c r="J641">
        <v>-111.91819</v>
      </c>
      <c r="K641" s="13" t="s">
        <v>572</v>
      </c>
      <c r="L641" s="13">
        <v>1</v>
      </c>
      <c r="M641" s="53">
        <v>44756</v>
      </c>
      <c r="N641" s="55" t="s">
        <v>287</v>
      </c>
      <c r="O641" s="13">
        <v>100</v>
      </c>
      <c r="P641" s="13">
        <v>100</v>
      </c>
      <c r="Q641" s="13" t="s">
        <v>34</v>
      </c>
      <c r="R641" s="13" t="s">
        <v>24</v>
      </c>
      <c r="S641" s="13" t="s">
        <v>585</v>
      </c>
      <c r="T641" s="13" t="s">
        <v>601</v>
      </c>
      <c r="U641" s="13" t="s">
        <v>654</v>
      </c>
      <c r="X641" s="55" t="s">
        <v>762</v>
      </c>
      <c r="Y641" s="55" t="s">
        <v>761</v>
      </c>
      <c r="Z641" s="13">
        <v>1</v>
      </c>
      <c r="AF641" s="13">
        <f t="shared" si="42"/>
        <v>1</v>
      </c>
      <c r="AG641" s="54">
        <f t="shared" si="45"/>
        <v>1</v>
      </c>
      <c r="AH641" s="57">
        <f t="shared" si="43"/>
        <v>1</v>
      </c>
      <c r="AI641" s="13">
        <v>1</v>
      </c>
      <c r="AJ641" s="13" t="s">
        <v>704</v>
      </c>
      <c r="AK641" s="13">
        <v>6</v>
      </c>
      <c r="AL641" s="13" t="s">
        <v>448</v>
      </c>
      <c r="AM641" s="13" t="s">
        <v>702</v>
      </c>
      <c r="AN641" s="13" t="s">
        <v>737</v>
      </c>
    </row>
    <row r="642" spans="1:40" ht="15" customHeight="1" x14ac:dyDescent="0.25">
      <c r="A642" s="13" t="s">
        <v>925</v>
      </c>
      <c r="B642" s="13" t="s">
        <v>930</v>
      </c>
      <c r="C642" s="13">
        <v>2022</v>
      </c>
      <c r="D642" s="13">
        <v>250</v>
      </c>
      <c r="E642" s="13" t="s">
        <v>271</v>
      </c>
      <c r="F642" t="s">
        <v>921</v>
      </c>
      <c r="G642" t="s">
        <v>903</v>
      </c>
      <c r="H642" t="s">
        <v>923</v>
      </c>
      <c r="I642">
        <v>56.997169999999997</v>
      </c>
      <c r="J642">
        <v>-111.91819</v>
      </c>
      <c r="K642" s="13" t="s">
        <v>572</v>
      </c>
      <c r="L642" s="13">
        <v>1</v>
      </c>
      <c r="M642" s="53">
        <v>44756</v>
      </c>
      <c r="N642" s="55" t="s">
        <v>281</v>
      </c>
      <c r="O642" s="13">
        <v>2</v>
      </c>
      <c r="P642" s="13">
        <v>100</v>
      </c>
      <c r="Q642" s="13" t="s">
        <v>34</v>
      </c>
      <c r="R642" s="13" t="s">
        <v>24</v>
      </c>
      <c r="S642" s="13" t="s">
        <v>585</v>
      </c>
      <c r="T642" s="13" t="s">
        <v>601</v>
      </c>
      <c r="U642" s="13" t="s">
        <v>654</v>
      </c>
      <c r="X642" s="13">
        <v>76483</v>
      </c>
      <c r="Y642" s="13" t="s">
        <v>292</v>
      </c>
      <c r="Z642" s="13">
        <v>1</v>
      </c>
      <c r="AA642" s="13">
        <v>1</v>
      </c>
      <c r="AF642" s="13">
        <f t="shared" si="42"/>
        <v>2</v>
      </c>
      <c r="AG642" s="54">
        <f t="shared" si="45"/>
        <v>50</v>
      </c>
      <c r="AH642" s="57">
        <f t="shared" si="43"/>
        <v>100</v>
      </c>
      <c r="AJ642" s="13" t="s">
        <v>704</v>
      </c>
      <c r="AK642" s="13">
        <v>6</v>
      </c>
      <c r="AM642" s="13" t="s">
        <v>292</v>
      </c>
    </row>
    <row r="643" spans="1:40" ht="15" customHeight="1" x14ac:dyDescent="0.25">
      <c r="A643" s="13" t="s">
        <v>925</v>
      </c>
      <c r="B643" s="13" t="s">
        <v>930</v>
      </c>
      <c r="C643" s="13">
        <v>2022</v>
      </c>
      <c r="D643" s="13">
        <v>250</v>
      </c>
      <c r="E643" s="13" t="s">
        <v>271</v>
      </c>
      <c r="F643" t="s">
        <v>921</v>
      </c>
      <c r="G643" t="s">
        <v>903</v>
      </c>
      <c r="H643" t="s">
        <v>923</v>
      </c>
      <c r="I643">
        <v>56.997169999999997</v>
      </c>
      <c r="J643">
        <v>-111.91819</v>
      </c>
      <c r="K643" s="13" t="s">
        <v>572</v>
      </c>
      <c r="L643" s="13">
        <v>1</v>
      </c>
      <c r="M643" s="53">
        <v>44756</v>
      </c>
      <c r="N643" s="55" t="s">
        <v>281</v>
      </c>
      <c r="O643" s="13">
        <v>2</v>
      </c>
      <c r="P643" s="13">
        <v>100</v>
      </c>
      <c r="Q643" s="13" t="s">
        <v>34</v>
      </c>
      <c r="R643" s="13" t="s">
        <v>24</v>
      </c>
      <c r="S643" s="13" t="s">
        <v>585</v>
      </c>
      <c r="T643" s="13" t="s">
        <v>601</v>
      </c>
      <c r="U643" s="13" t="s">
        <v>637</v>
      </c>
      <c r="X643" s="13">
        <v>76676</v>
      </c>
      <c r="Y643" s="13" t="s">
        <v>302</v>
      </c>
      <c r="AA643" s="13">
        <v>10</v>
      </c>
      <c r="AF643" s="13">
        <f t="shared" si="42"/>
        <v>10</v>
      </c>
      <c r="AG643" s="54">
        <f t="shared" si="45"/>
        <v>50</v>
      </c>
      <c r="AH643" s="57">
        <f t="shared" si="43"/>
        <v>500</v>
      </c>
      <c r="AI643" s="13">
        <v>1</v>
      </c>
      <c r="AJ643" s="13" t="s">
        <v>704</v>
      </c>
      <c r="AK643" s="13">
        <v>8</v>
      </c>
      <c r="AM643" s="13" t="s">
        <v>302</v>
      </c>
    </row>
    <row r="644" spans="1:40" ht="15" customHeight="1" x14ac:dyDescent="0.25">
      <c r="A644" s="13" t="s">
        <v>925</v>
      </c>
      <c r="B644" s="13" t="s">
        <v>930</v>
      </c>
      <c r="C644" s="13">
        <v>2022</v>
      </c>
      <c r="D644" s="13">
        <v>250</v>
      </c>
      <c r="E644" s="13" t="s">
        <v>271</v>
      </c>
      <c r="F644" t="s">
        <v>921</v>
      </c>
      <c r="G644" t="s">
        <v>903</v>
      </c>
      <c r="H644" t="s">
        <v>923</v>
      </c>
      <c r="I644">
        <v>56.997169999999997</v>
      </c>
      <c r="J644">
        <v>-111.91819</v>
      </c>
      <c r="K644" s="13" t="s">
        <v>572</v>
      </c>
      <c r="L644" s="13">
        <v>1</v>
      </c>
      <c r="M644" s="53">
        <v>44756</v>
      </c>
      <c r="N644" s="55" t="s">
        <v>281</v>
      </c>
      <c r="O644" s="13">
        <v>2</v>
      </c>
      <c r="P644" s="13">
        <v>100</v>
      </c>
      <c r="Q644" s="13" t="s">
        <v>34</v>
      </c>
      <c r="R644" s="13" t="s">
        <v>24</v>
      </c>
      <c r="S644" s="13" t="s">
        <v>585</v>
      </c>
      <c r="T644" s="13" t="s">
        <v>601</v>
      </c>
      <c r="U644" s="13" t="s">
        <v>628</v>
      </c>
      <c r="X644" s="13">
        <v>76569</v>
      </c>
      <c r="Y644" s="13" t="s">
        <v>290</v>
      </c>
      <c r="AA644" s="13">
        <v>1</v>
      </c>
      <c r="AF644" s="13">
        <f t="shared" si="42"/>
        <v>1</v>
      </c>
      <c r="AG644" s="54">
        <f t="shared" si="45"/>
        <v>50</v>
      </c>
      <c r="AH644" s="57">
        <f t="shared" si="43"/>
        <v>50</v>
      </c>
      <c r="AI644" s="13">
        <v>1</v>
      </c>
      <c r="AJ644" s="13" t="s">
        <v>707</v>
      </c>
      <c r="AK644" s="13">
        <v>6</v>
      </c>
      <c r="AM644" s="13" t="s">
        <v>290</v>
      </c>
    </row>
    <row r="645" spans="1:40" ht="15" customHeight="1" x14ac:dyDescent="0.25">
      <c r="A645" s="13" t="s">
        <v>925</v>
      </c>
      <c r="B645" s="13" t="s">
        <v>930</v>
      </c>
      <c r="C645" s="13">
        <v>2022</v>
      </c>
      <c r="D645" s="13">
        <v>250</v>
      </c>
      <c r="E645" s="13" t="s">
        <v>271</v>
      </c>
      <c r="F645" t="s">
        <v>921</v>
      </c>
      <c r="G645" t="s">
        <v>903</v>
      </c>
      <c r="H645" t="s">
        <v>923</v>
      </c>
      <c r="I645">
        <v>56.997169999999997</v>
      </c>
      <c r="J645">
        <v>-111.91819</v>
      </c>
      <c r="K645" s="13" t="s">
        <v>572</v>
      </c>
      <c r="L645" s="13">
        <v>1</v>
      </c>
      <c r="M645" s="53">
        <v>44756</v>
      </c>
      <c r="N645" s="55" t="s">
        <v>287</v>
      </c>
      <c r="O645" s="13">
        <v>100</v>
      </c>
      <c r="P645" s="13">
        <v>100</v>
      </c>
      <c r="Q645" s="13" t="s">
        <v>34</v>
      </c>
      <c r="R645" s="13" t="s">
        <v>24</v>
      </c>
      <c r="S645" s="13" t="s">
        <v>585</v>
      </c>
      <c r="T645" s="13" t="s">
        <v>601</v>
      </c>
      <c r="U645" s="13" t="s">
        <v>628</v>
      </c>
      <c r="X645" s="13">
        <v>76654</v>
      </c>
      <c r="Y645" s="13" t="s">
        <v>438</v>
      </c>
      <c r="Z645" s="13">
        <v>1</v>
      </c>
      <c r="AF645" s="13">
        <f t="shared" si="42"/>
        <v>1</v>
      </c>
      <c r="AG645" s="54">
        <f t="shared" si="45"/>
        <v>1</v>
      </c>
      <c r="AH645" s="57">
        <f t="shared" si="43"/>
        <v>1</v>
      </c>
      <c r="AI645" s="13">
        <v>1</v>
      </c>
      <c r="AJ645" s="13" t="s">
        <v>707</v>
      </c>
      <c r="AK645" s="13">
        <v>7</v>
      </c>
      <c r="AL645" s="13" t="s">
        <v>755</v>
      </c>
      <c r="AM645" s="13" t="s">
        <v>702</v>
      </c>
      <c r="AN645" s="13" t="s">
        <v>737</v>
      </c>
    </row>
    <row r="646" spans="1:40" ht="15" customHeight="1" x14ac:dyDescent="0.25">
      <c r="A646" s="13" t="s">
        <v>925</v>
      </c>
      <c r="B646" s="13" t="s">
        <v>930</v>
      </c>
      <c r="C646" s="13">
        <v>2022</v>
      </c>
      <c r="D646" s="13">
        <v>250</v>
      </c>
      <c r="E646" s="13" t="s">
        <v>271</v>
      </c>
      <c r="F646" t="s">
        <v>921</v>
      </c>
      <c r="G646" t="s">
        <v>903</v>
      </c>
      <c r="H646" t="s">
        <v>923</v>
      </c>
      <c r="I646">
        <v>56.997169999999997</v>
      </c>
      <c r="J646">
        <v>-111.91819</v>
      </c>
      <c r="K646" s="13" t="s">
        <v>572</v>
      </c>
      <c r="L646" s="13">
        <v>1</v>
      </c>
      <c r="M646" s="53">
        <v>44756</v>
      </c>
      <c r="N646" s="55" t="s">
        <v>281</v>
      </c>
      <c r="O646" s="13">
        <v>2</v>
      </c>
      <c r="P646" s="13">
        <v>100</v>
      </c>
      <c r="Q646" s="13" t="s">
        <v>34</v>
      </c>
      <c r="R646" s="13" t="s">
        <v>24</v>
      </c>
      <c r="S646" s="13" t="s">
        <v>585</v>
      </c>
      <c r="T646" s="13" t="s">
        <v>601</v>
      </c>
      <c r="U646" s="13" t="s">
        <v>628</v>
      </c>
      <c r="X646" s="13">
        <v>76591</v>
      </c>
      <c r="Y646" s="13" t="s">
        <v>304</v>
      </c>
      <c r="AA646" s="13">
        <v>1</v>
      </c>
      <c r="AF646" s="13">
        <f t="shared" si="42"/>
        <v>1</v>
      </c>
      <c r="AG646" s="54">
        <f t="shared" si="45"/>
        <v>50</v>
      </c>
      <c r="AH646" s="57">
        <f t="shared" si="43"/>
        <v>50</v>
      </c>
      <c r="AJ646" s="13" t="s">
        <v>707</v>
      </c>
      <c r="AK646" s="13">
        <v>7</v>
      </c>
      <c r="AM646" s="13" t="s">
        <v>304</v>
      </c>
    </row>
    <row r="647" spans="1:40" ht="15" customHeight="1" x14ac:dyDescent="0.25">
      <c r="A647" s="13" t="s">
        <v>925</v>
      </c>
      <c r="B647" s="13" t="s">
        <v>930</v>
      </c>
      <c r="C647" s="13">
        <v>2022</v>
      </c>
      <c r="D647" s="13">
        <v>250</v>
      </c>
      <c r="E647" s="13" t="s">
        <v>271</v>
      </c>
      <c r="F647" t="s">
        <v>921</v>
      </c>
      <c r="G647" t="s">
        <v>903</v>
      </c>
      <c r="H647" t="s">
        <v>923</v>
      </c>
      <c r="I647">
        <v>56.997169999999997</v>
      </c>
      <c r="J647">
        <v>-111.91819</v>
      </c>
      <c r="K647" s="13" t="s">
        <v>572</v>
      </c>
      <c r="L647" s="13">
        <v>1</v>
      </c>
      <c r="M647" s="53">
        <v>44756</v>
      </c>
      <c r="N647" s="55" t="s">
        <v>281</v>
      </c>
      <c r="O647" s="13">
        <v>2</v>
      </c>
      <c r="P647" s="13">
        <v>100</v>
      </c>
      <c r="Q647" s="13" t="s">
        <v>34</v>
      </c>
      <c r="R647" s="13" t="s">
        <v>24</v>
      </c>
      <c r="S647" s="13" t="s">
        <v>585</v>
      </c>
      <c r="X647" s="13">
        <v>69459</v>
      </c>
      <c r="Y647" s="13" t="s">
        <v>303</v>
      </c>
      <c r="AA647" s="13">
        <v>9</v>
      </c>
      <c r="AF647" s="13">
        <f t="shared" ref="AF647:AF710" si="46">SUM(Z647:AE647)</f>
        <v>9</v>
      </c>
      <c r="AG647" s="54">
        <f t="shared" si="45"/>
        <v>50</v>
      </c>
      <c r="AH647" s="57">
        <f t="shared" ref="AH647:AH710" si="47">AF647*AG647</f>
        <v>450</v>
      </c>
      <c r="AJ647" s="13" t="s">
        <v>707</v>
      </c>
      <c r="AK647" s="13">
        <v>7</v>
      </c>
      <c r="AM647" s="13" t="s">
        <v>303</v>
      </c>
    </row>
    <row r="648" spans="1:40" ht="15" customHeight="1" x14ac:dyDescent="0.25">
      <c r="A648" s="13" t="s">
        <v>925</v>
      </c>
      <c r="B648" s="13" t="s">
        <v>930</v>
      </c>
      <c r="C648" s="13">
        <v>2022</v>
      </c>
      <c r="D648" s="13">
        <v>250</v>
      </c>
      <c r="E648" s="13" t="s">
        <v>270</v>
      </c>
      <c r="F648" t="s">
        <v>921</v>
      </c>
      <c r="G648" t="s">
        <v>903</v>
      </c>
      <c r="H648" t="s">
        <v>923</v>
      </c>
      <c r="I648">
        <v>56.997169999999997</v>
      </c>
      <c r="J648">
        <v>-111.91819</v>
      </c>
      <c r="K648" s="13" t="s">
        <v>573</v>
      </c>
      <c r="L648" s="13">
        <v>2</v>
      </c>
      <c r="M648" s="53">
        <v>44756</v>
      </c>
      <c r="N648" s="55" t="s">
        <v>287</v>
      </c>
      <c r="O648" s="13">
        <v>100</v>
      </c>
      <c r="P648" s="13">
        <v>100</v>
      </c>
      <c r="Q648" s="13" t="s">
        <v>29</v>
      </c>
      <c r="R648" s="13" t="s">
        <v>26</v>
      </c>
      <c r="S648" s="13" t="s">
        <v>584</v>
      </c>
      <c r="T648" s="13" t="s">
        <v>594</v>
      </c>
      <c r="U648" s="13" t="s">
        <v>627</v>
      </c>
      <c r="V648" s="13" t="s">
        <v>671</v>
      </c>
      <c r="X648" s="13">
        <v>69444</v>
      </c>
      <c r="Y648" s="13" t="s">
        <v>433</v>
      </c>
      <c r="Z648" s="13">
        <v>1</v>
      </c>
      <c r="AF648" s="13">
        <f t="shared" si="46"/>
        <v>1</v>
      </c>
      <c r="AG648" s="54">
        <f t="shared" si="45"/>
        <v>1</v>
      </c>
      <c r="AH648" s="57">
        <f t="shared" si="47"/>
        <v>1</v>
      </c>
      <c r="AI648" s="13">
        <v>1</v>
      </c>
      <c r="AJ648" s="13" t="s">
        <v>703</v>
      </c>
      <c r="AK648" s="13">
        <v>8</v>
      </c>
      <c r="AL648" s="13" t="s">
        <v>804</v>
      </c>
      <c r="AM648" s="13" t="s">
        <v>702</v>
      </c>
      <c r="AN648" s="13" t="s">
        <v>737</v>
      </c>
    </row>
    <row r="649" spans="1:40" ht="15" customHeight="1" x14ac:dyDescent="0.25">
      <c r="A649" s="13" t="s">
        <v>925</v>
      </c>
      <c r="B649" s="13" t="s">
        <v>930</v>
      </c>
      <c r="C649" s="13">
        <v>2022</v>
      </c>
      <c r="D649" s="13">
        <v>250</v>
      </c>
      <c r="E649" s="13" t="s">
        <v>270</v>
      </c>
      <c r="F649" t="s">
        <v>921</v>
      </c>
      <c r="G649" t="s">
        <v>903</v>
      </c>
      <c r="H649" t="s">
        <v>923</v>
      </c>
      <c r="I649">
        <v>56.997169999999997</v>
      </c>
      <c r="J649">
        <v>-111.91819</v>
      </c>
      <c r="K649" s="13" t="s">
        <v>573</v>
      </c>
      <c r="L649" s="13">
        <v>2</v>
      </c>
      <c r="M649" s="53">
        <v>44756</v>
      </c>
      <c r="N649" s="13" t="s">
        <v>281</v>
      </c>
      <c r="O649" s="13">
        <v>2</v>
      </c>
      <c r="P649" s="13">
        <v>100</v>
      </c>
      <c r="Q649" s="13" t="s">
        <v>29</v>
      </c>
      <c r="R649" s="13" t="s">
        <v>26</v>
      </c>
      <c r="S649" s="13" t="s">
        <v>584</v>
      </c>
      <c r="T649" s="13" t="s">
        <v>594</v>
      </c>
      <c r="U649" s="13" t="s">
        <v>627</v>
      </c>
      <c r="X649" s="13">
        <v>69438</v>
      </c>
      <c r="Y649" s="13" t="s">
        <v>327</v>
      </c>
      <c r="AA649" s="13">
        <v>1</v>
      </c>
      <c r="AF649" s="13">
        <f t="shared" si="46"/>
        <v>1</v>
      </c>
      <c r="AG649" s="54">
        <f t="shared" si="45"/>
        <v>50</v>
      </c>
      <c r="AH649" s="57">
        <f t="shared" si="47"/>
        <v>50</v>
      </c>
      <c r="AJ649" s="13" t="s">
        <v>703</v>
      </c>
      <c r="AK649" s="13">
        <v>8</v>
      </c>
      <c r="AM649" s="13" t="s">
        <v>327</v>
      </c>
    </row>
    <row r="650" spans="1:40" ht="15" customHeight="1" x14ac:dyDescent="0.25">
      <c r="A650" s="13" t="s">
        <v>925</v>
      </c>
      <c r="B650" s="13" t="s">
        <v>930</v>
      </c>
      <c r="C650" s="13">
        <v>2022</v>
      </c>
      <c r="D650" s="13">
        <v>250</v>
      </c>
      <c r="E650" s="13" t="s">
        <v>270</v>
      </c>
      <c r="F650" t="s">
        <v>921</v>
      </c>
      <c r="G650" t="s">
        <v>903</v>
      </c>
      <c r="H650" t="s">
        <v>923</v>
      </c>
      <c r="I650">
        <v>56.997169999999997</v>
      </c>
      <c r="J650">
        <v>-111.91819</v>
      </c>
      <c r="K650" s="13" t="s">
        <v>573</v>
      </c>
      <c r="L650" s="13">
        <v>2</v>
      </c>
      <c r="M650" s="53">
        <v>44756</v>
      </c>
      <c r="N650" s="13" t="s">
        <v>281</v>
      </c>
      <c r="O650" s="13">
        <v>2</v>
      </c>
      <c r="P650" s="13">
        <v>100</v>
      </c>
      <c r="Q650" s="13" t="s">
        <v>27</v>
      </c>
      <c r="R650" s="13" t="s">
        <v>26</v>
      </c>
      <c r="S650" s="13" t="s">
        <v>584</v>
      </c>
      <c r="T650" s="13" t="s">
        <v>595</v>
      </c>
      <c r="U650" s="13" t="s">
        <v>617</v>
      </c>
      <c r="V650" s="13" t="s">
        <v>663</v>
      </c>
      <c r="X650" s="13">
        <v>68935</v>
      </c>
      <c r="Y650" s="13" t="s">
        <v>330</v>
      </c>
      <c r="Z650" s="13">
        <v>2</v>
      </c>
      <c r="AF650" s="13">
        <f t="shared" si="46"/>
        <v>2</v>
      </c>
      <c r="AG650" s="54">
        <f t="shared" si="45"/>
        <v>50</v>
      </c>
      <c r="AH650" s="57">
        <f t="shared" si="47"/>
        <v>100</v>
      </c>
      <c r="AI650" s="13">
        <v>1</v>
      </c>
      <c r="AJ650" s="13" t="s">
        <v>703</v>
      </c>
      <c r="AK650" s="13">
        <v>7</v>
      </c>
      <c r="AM650" s="13" t="s">
        <v>330</v>
      </c>
    </row>
    <row r="651" spans="1:40" ht="15" customHeight="1" x14ac:dyDescent="0.25">
      <c r="A651" s="13" t="s">
        <v>925</v>
      </c>
      <c r="B651" s="13" t="s">
        <v>930</v>
      </c>
      <c r="C651" s="13">
        <v>2022</v>
      </c>
      <c r="D651" s="13">
        <v>250</v>
      </c>
      <c r="E651" s="13" t="s">
        <v>270</v>
      </c>
      <c r="F651" t="s">
        <v>921</v>
      </c>
      <c r="G651" t="s">
        <v>903</v>
      </c>
      <c r="H651" t="s">
        <v>923</v>
      </c>
      <c r="I651">
        <v>56.997169999999997</v>
      </c>
      <c r="J651">
        <v>-111.91819</v>
      </c>
      <c r="K651" s="13" t="s">
        <v>573</v>
      </c>
      <c r="L651" s="13">
        <v>2</v>
      </c>
      <c r="M651" s="53">
        <v>44756</v>
      </c>
      <c r="N651" s="13" t="s">
        <v>281</v>
      </c>
      <c r="O651" s="13">
        <v>2</v>
      </c>
      <c r="P651" s="13">
        <v>100</v>
      </c>
      <c r="Q651" s="13" t="s">
        <v>27</v>
      </c>
      <c r="R651" s="13" t="s">
        <v>26</v>
      </c>
      <c r="S651" s="13" t="s">
        <v>584</v>
      </c>
      <c r="T651" s="13" t="s">
        <v>595</v>
      </c>
      <c r="U651" s="13" t="s">
        <v>617</v>
      </c>
      <c r="V651" s="13" t="s">
        <v>663</v>
      </c>
      <c r="X651" s="13">
        <v>68938</v>
      </c>
      <c r="Y651" s="13" t="s">
        <v>334</v>
      </c>
      <c r="Z651" s="13">
        <v>5</v>
      </c>
      <c r="AF651" s="13">
        <f t="shared" si="46"/>
        <v>5</v>
      </c>
      <c r="AG651" s="54">
        <f t="shared" si="45"/>
        <v>50</v>
      </c>
      <c r="AH651" s="57">
        <f t="shared" si="47"/>
        <v>250</v>
      </c>
      <c r="AI651" s="13">
        <v>1</v>
      </c>
      <c r="AJ651" s="13" t="s">
        <v>703</v>
      </c>
      <c r="AK651" s="13">
        <v>7</v>
      </c>
      <c r="AM651" s="13" t="s">
        <v>334</v>
      </c>
    </row>
    <row r="652" spans="1:40" ht="15" customHeight="1" x14ac:dyDescent="0.25">
      <c r="A652" s="13" t="s">
        <v>925</v>
      </c>
      <c r="B652" s="13" t="s">
        <v>930</v>
      </c>
      <c r="C652" s="13">
        <v>2022</v>
      </c>
      <c r="D652" s="13">
        <v>250</v>
      </c>
      <c r="E652" s="13" t="s">
        <v>270</v>
      </c>
      <c r="F652" t="s">
        <v>921</v>
      </c>
      <c r="G652" t="s">
        <v>903</v>
      </c>
      <c r="H652" t="s">
        <v>923</v>
      </c>
      <c r="I652">
        <v>56.997169999999997</v>
      </c>
      <c r="J652">
        <v>-111.91819</v>
      </c>
      <c r="K652" s="13" t="s">
        <v>573</v>
      </c>
      <c r="L652" s="13">
        <v>2</v>
      </c>
      <c r="M652" s="53">
        <v>44756</v>
      </c>
      <c r="N652" s="13" t="s">
        <v>281</v>
      </c>
      <c r="O652" s="13">
        <v>2</v>
      </c>
      <c r="P652" s="13">
        <v>100</v>
      </c>
      <c r="Q652" s="13" t="s">
        <v>27</v>
      </c>
      <c r="R652" s="13" t="s">
        <v>26</v>
      </c>
      <c r="S652" s="13" t="s">
        <v>584</v>
      </c>
      <c r="T652" s="13" t="s">
        <v>595</v>
      </c>
      <c r="U652" s="13" t="s">
        <v>617</v>
      </c>
      <c r="V652" s="13" t="s">
        <v>663</v>
      </c>
      <c r="X652" s="13">
        <v>68943</v>
      </c>
      <c r="Y652" s="13" t="s">
        <v>331</v>
      </c>
      <c r="Z652" s="13">
        <v>10</v>
      </c>
      <c r="AF652" s="13">
        <f t="shared" si="46"/>
        <v>10</v>
      </c>
      <c r="AG652" s="54">
        <f t="shared" si="45"/>
        <v>50</v>
      </c>
      <c r="AH652" s="57">
        <f t="shared" si="47"/>
        <v>500</v>
      </c>
      <c r="AI652" s="13">
        <v>1</v>
      </c>
      <c r="AJ652" s="13" t="s">
        <v>703</v>
      </c>
      <c r="AK652" s="13">
        <v>7</v>
      </c>
      <c r="AM652" s="13" t="s">
        <v>331</v>
      </c>
    </row>
    <row r="653" spans="1:40" ht="15" customHeight="1" x14ac:dyDescent="0.25">
      <c r="A653" s="13" t="s">
        <v>925</v>
      </c>
      <c r="B653" s="13" t="s">
        <v>930</v>
      </c>
      <c r="C653" s="13">
        <v>2022</v>
      </c>
      <c r="D653" s="13">
        <v>250</v>
      </c>
      <c r="E653" s="13" t="s">
        <v>270</v>
      </c>
      <c r="F653" t="s">
        <v>921</v>
      </c>
      <c r="G653" t="s">
        <v>903</v>
      </c>
      <c r="H653" t="s">
        <v>923</v>
      </c>
      <c r="I653">
        <v>56.997169999999997</v>
      </c>
      <c r="J653">
        <v>-111.91819</v>
      </c>
      <c r="K653" s="13" t="s">
        <v>573</v>
      </c>
      <c r="L653" s="13">
        <v>2</v>
      </c>
      <c r="M653" s="53">
        <v>44756</v>
      </c>
      <c r="N653" s="13" t="s">
        <v>281</v>
      </c>
      <c r="O653" s="13">
        <v>2</v>
      </c>
      <c r="P653" s="13">
        <v>100</v>
      </c>
      <c r="Q653" s="13" t="s">
        <v>27</v>
      </c>
      <c r="R653" s="13" t="s">
        <v>26</v>
      </c>
      <c r="S653" s="13" t="s">
        <v>584</v>
      </c>
      <c r="T653" s="13" t="s">
        <v>595</v>
      </c>
      <c r="U653" s="13" t="s">
        <v>617</v>
      </c>
      <c r="V653" s="13" t="s">
        <v>663</v>
      </c>
      <c r="X653" s="13">
        <v>68950</v>
      </c>
      <c r="Y653" s="13" t="s">
        <v>337</v>
      </c>
      <c r="Z653" s="13">
        <v>1</v>
      </c>
      <c r="AF653" s="13">
        <f t="shared" si="46"/>
        <v>1</v>
      </c>
      <c r="AG653" s="54">
        <f t="shared" si="45"/>
        <v>50</v>
      </c>
      <c r="AH653" s="57">
        <f t="shared" si="47"/>
        <v>50</v>
      </c>
      <c r="AI653" s="13">
        <v>1</v>
      </c>
      <c r="AJ653" s="13" t="s">
        <v>704</v>
      </c>
      <c r="AK653" s="13">
        <v>8</v>
      </c>
      <c r="AM653" s="13" t="s">
        <v>337</v>
      </c>
    </row>
    <row r="654" spans="1:40" ht="15" customHeight="1" x14ac:dyDescent="0.25">
      <c r="A654" s="13" t="s">
        <v>925</v>
      </c>
      <c r="B654" s="13" t="s">
        <v>930</v>
      </c>
      <c r="C654" s="13">
        <v>2022</v>
      </c>
      <c r="D654" s="13">
        <v>250</v>
      </c>
      <c r="E654" s="13" t="s">
        <v>270</v>
      </c>
      <c r="F654" t="s">
        <v>921</v>
      </c>
      <c r="G654" t="s">
        <v>903</v>
      </c>
      <c r="H654" t="s">
        <v>923</v>
      </c>
      <c r="I654">
        <v>56.997169999999997</v>
      </c>
      <c r="J654">
        <v>-111.91819</v>
      </c>
      <c r="K654" s="13" t="s">
        <v>573</v>
      </c>
      <c r="L654" s="13">
        <v>2</v>
      </c>
      <c r="M654" s="53">
        <v>44756</v>
      </c>
      <c r="N654" s="13" t="s">
        <v>281</v>
      </c>
      <c r="O654" s="13">
        <v>2</v>
      </c>
      <c r="P654" s="13">
        <v>100</v>
      </c>
      <c r="Q654" s="13" t="s">
        <v>27</v>
      </c>
      <c r="R654" s="13" t="s">
        <v>26</v>
      </c>
      <c r="S654" s="13" t="s">
        <v>584</v>
      </c>
      <c r="T654" s="13" t="s">
        <v>595</v>
      </c>
      <c r="U654" s="13" t="s">
        <v>617</v>
      </c>
      <c r="V654" s="13" t="s">
        <v>663</v>
      </c>
      <c r="X654" s="13">
        <v>68957</v>
      </c>
      <c r="Y654" s="13" t="s">
        <v>328</v>
      </c>
      <c r="Z654" s="13">
        <v>6</v>
      </c>
      <c r="AF654" s="13">
        <f t="shared" si="46"/>
        <v>6</v>
      </c>
      <c r="AG654" s="54">
        <f t="shared" si="45"/>
        <v>50</v>
      </c>
      <c r="AH654" s="57">
        <f t="shared" si="47"/>
        <v>300</v>
      </c>
      <c r="AI654" s="13">
        <v>1</v>
      </c>
      <c r="AJ654" s="13" t="s">
        <v>704</v>
      </c>
      <c r="AK654" s="13">
        <v>6</v>
      </c>
      <c r="AM654" s="13" t="s">
        <v>328</v>
      </c>
    </row>
    <row r="655" spans="1:40" ht="15" customHeight="1" x14ac:dyDescent="0.25">
      <c r="A655" s="13" t="s">
        <v>925</v>
      </c>
      <c r="B655" s="13" t="s">
        <v>930</v>
      </c>
      <c r="C655" s="13">
        <v>2022</v>
      </c>
      <c r="D655" s="13">
        <v>250</v>
      </c>
      <c r="E655" s="13" t="s">
        <v>270</v>
      </c>
      <c r="F655" t="s">
        <v>921</v>
      </c>
      <c r="G655" t="s">
        <v>903</v>
      </c>
      <c r="H655" t="s">
        <v>923</v>
      </c>
      <c r="I655">
        <v>56.997169999999997</v>
      </c>
      <c r="J655">
        <v>-111.91819</v>
      </c>
      <c r="K655" s="13" t="s">
        <v>573</v>
      </c>
      <c r="L655" s="13">
        <v>2</v>
      </c>
      <c r="M655" s="53">
        <v>44756</v>
      </c>
      <c r="N655" s="13" t="s">
        <v>281</v>
      </c>
      <c r="O655" s="13">
        <v>2</v>
      </c>
      <c r="P655" s="13">
        <v>100</v>
      </c>
      <c r="Q655" s="13" t="s">
        <v>27</v>
      </c>
      <c r="R655" s="13" t="s">
        <v>26</v>
      </c>
      <c r="S655" s="13" t="s">
        <v>584</v>
      </c>
      <c r="T655" s="13" t="s">
        <v>595</v>
      </c>
      <c r="U655" s="13" t="s">
        <v>617</v>
      </c>
      <c r="V655" s="13" t="s">
        <v>663</v>
      </c>
      <c r="X655" s="13">
        <v>68946</v>
      </c>
      <c r="Y655" s="13" t="s">
        <v>329</v>
      </c>
      <c r="Z655" s="13">
        <v>10</v>
      </c>
      <c r="AA655" s="13">
        <v>1</v>
      </c>
      <c r="AF655" s="13">
        <f t="shared" si="46"/>
        <v>11</v>
      </c>
      <c r="AG655" s="54">
        <f t="shared" si="45"/>
        <v>50</v>
      </c>
      <c r="AH655" s="57">
        <f t="shared" si="47"/>
        <v>550</v>
      </c>
      <c r="AJ655" s="13" t="s">
        <v>704</v>
      </c>
      <c r="AK655" s="13">
        <v>8</v>
      </c>
      <c r="AM655" s="13" t="s">
        <v>329</v>
      </c>
    </row>
    <row r="656" spans="1:40" ht="15" customHeight="1" x14ac:dyDescent="0.25">
      <c r="A656" s="13" t="s">
        <v>925</v>
      </c>
      <c r="B656" s="13" t="s">
        <v>930</v>
      </c>
      <c r="C656" s="13">
        <v>2022</v>
      </c>
      <c r="D656" s="13">
        <v>250</v>
      </c>
      <c r="E656" s="13" t="s">
        <v>270</v>
      </c>
      <c r="F656" t="s">
        <v>921</v>
      </c>
      <c r="G656" t="s">
        <v>903</v>
      </c>
      <c r="H656" t="s">
        <v>923</v>
      </c>
      <c r="I656">
        <v>56.997169999999997</v>
      </c>
      <c r="J656">
        <v>-111.91819</v>
      </c>
      <c r="K656" s="13" t="s">
        <v>573</v>
      </c>
      <c r="L656" s="13">
        <v>2</v>
      </c>
      <c r="M656" s="53">
        <v>44756</v>
      </c>
      <c r="N656" s="13" t="s">
        <v>281</v>
      </c>
      <c r="O656" s="13">
        <v>2</v>
      </c>
      <c r="P656" s="13">
        <v>100</v>
      </c>
      <c r="Q656" s="13" t="s">
        <v>27</v>
      </c>
      <c r="R656" s="13" t="s">
        <v>26</v>
      </c>
      <c r="S656" s="13" t="s">
        <v>584</v>
      </c>
      <c r="T656" s="13" t="s">
        <v>595</v>
      </c>
      <c r="U656" s="13" t="s">
        <v>617</v>
      </c>
      <c r="V656" s="13" t="s">
        <v>664</v>
      </c>
      <c r="X656" s="13">
        <v>68876</v>
      </c>
      <c r="Y656" s="13" t="s">
        <v>333</v>
      </c>
      <c r="AA656" s="13">
        <v>1</v>
      </c>
      <c r="AF656" s="13">
        <f t="shared" si="46"/>
        <v>1</v>
      </c>
      <c r="AG656" s="54">
        <f t="shared" si="45"/>
        <v>50</v>
      </c>
      <c r="AH656" s="57">
        <f t="shared" si="47"/>
        <v>50</v>
      </c>
      <c r="AI656" s="13">
        <v>1</v>
      </c>
      <c r="AJ656" s="13" t="s">
        <v>704</v>
      </c>
      <c r="AK656" s="13">
        <v>8</v>
      </c>
      <c r="AM656" s="13" t="s">
        <v>333</v>
      </c>
    </row>
    <row r="657" spans="1:40" ht="15" customHeight="1" x14ac:dyDescent="0.25">
      <c r="A657" s="13" t="s">
        <v>925</v>
      </c>
      <c r="B657" s="13" t="s">
        <v>930</v>
      </c>
      <c r="C657" s="13">
        <v>2022</v>
      </c>
      <c r="D657" s="13">
        <v>250</v>
      </c>
      <c r="E657" s="13" t="s">
        <v>270</v>
      </c>
      <c r="F657" t="s">
        <v>921</v>
      </c>
      <c r="G657" t="s">
        <v>903</v>
      </c>
      <c r="H657" t="s">
        <v>923</v>
      </c>
      <c r="I657">
        <v>56.997169999999997</v>
      </c>
      <c r="J657">
        <v>-111.91819</v>
      </c>
      <c r="K657" s="13" t="s">
        <v>573</v>
      </c>
      <c r="L657" s="13">
        <v>2</v>
      </c>
      <c r="M657" s="53">
        <v>44756</v>
      </c>
      <c r="N657" s="13" t="s">
        <v>281</v>
      </c>
      <c r="O657" s="13">
        <v>2</v>
      </c>
      <c r="P657" s="13">
        <v>100</v>
      </c>
      <c r="Q657" s="13" t="s">
        <v>27</v>
      </c>
      <c r="R657" s="13" t="s">
        <v>26</v>
      </c>
      <c r="S657" s="13" t="s">
        <v>584</v>
      </c>
      <c r="T657" s="13" t="s">
        <v>595</v>
      </c>
      <c r="U657" s="13" t="s">
        <v>617</v>
      </c>
      <c r="X657" s="13">
        <v>68854</v>
      </c>
      <c r="Y657" s="13" t="s">
        <v>335</v>
      </c>
      <c r="Z657" s="13">
        <v>1</v>
      </c>
      <c r="AA657" s="13">
        <v>2</v>
      </c>
      <c r="AF657" s="13">
        <f t="shared" si="46"/>
        <v>3</v>
      </c>
      <c r="AG657" s="54">
        <f t="shared" si="45"/>
        <v>50</v>
      </c>
      <c r="AH657" s="57">
        <f t="shared" si="47"/>
        <v>150</v>
      </c>
      <c r="AJ657" s="13" t="s">
        <v>704</v>
      </c>
      <c r="AK657" s="13">
        <v>8</v>
      </c>
      <c r="AM657" s="13" t="s">
        <v>335</v>
      </c>
    </row>
    <row r="658" spans="1:40" ht="15" customHeight="1" x14ac:dyDescent="0.25">
      <c r="A658" s="13" t="s">
        <v>925</v>
      </c>
      <c r="B658" s="13" t="s">
        <v>930</v>
      </c>
      <c r="C658" s="13">
        <v>2022</v>
      </c>
      <c r="D658" s="13">
        <v>250</v>
      </c>
      <c r="E658" s="13" t="s">
        <v>270</v>
      </c>
      <c r="F658" t="s">
        <v>921</v>
      </c>
      <c r="G658" t="s">
        <v>903</v>
      </c>
      <c r="H658" t="s">
        <v>923</v>
      </c>
      <c r="I658">
        <v>56.997169999999997</v>
      </c>
      <c r="J658">
        <v>-111.91819</v>
      </c>
      <c r="K658" s="13" t="s">
        <v>573</v>
      </c>
      <c r="L658" s="13">
        <v>2</v>
      </c>
      <c r="M658" s="53">
        <v>44756</v>
      </c>
      <c r="N658" s="13" t="s">
        <v>281</v>
      </c>
      <c r="O658" s="13">
        <v>2</v>
      </c>
      <c r="P658" s="13">
        <v>100</v>
      </c>
      <c r="Q658" s="13" t="s">
        <v>27</v>
      </c>
      <c r="R658" s="13" t="s">
        <v>26</v>
      </c>
      <c r="U658" s="13" t="s">
        <v>618</v>
      </c>
      <c r="X658" s="13">
        <v>68424</v>
      </c>
      <c r="Y658" s="13" t="s">
        <v>336</v>
      </c>
      <c r="Z658" s="13">
        <v>2</v>
      </c>
      <c r="AF658" s="13">
        <f t="shared" si="46"/>
        <v>2</v>
      </c>
      <c r="AG658" s="54">
        <f t="shared" si="45"/>
        <v>50</v>
      </c>
      <c r="AH658" s="57">
        <f t="shared" si="47"/>
        <v>100</v>
      </c>
      <c r="AI658" s="13">
        <v>1</v>
      </c>
      <c r="AJ658" s="13" t="s">
        <v>706</v>
      </c>
      <c r="AK658" s="13">
        <v>8</v>
      </c>
      <c r="AM658" s="13" t="s">
        <v>336</v>
      </c>
    </row>
    <row r="659" spans="1:40" ht="15" customHeight="1" x14ac:dyDescent="0.25">
      <c r="A659" s="13" t="s">
        <v>925</v>
      </c>
      <c r="B659" s="13" t="s">
        <v>930</v>
      </c>
      <c r="C659" s="13">
        <v>2022</v>
      </c>
      <c r="D659" s="13">
        <v>250</v>
      </c>
      <c r="E659" s="13" t="s">
        <v>270</v>
      </c>
      <c r="F659" t="s">
        <v>921</v>
      </c>
      <c r="G659" t="s">
        <v>903</v>
      </c>
      <c r="H659" t="s">
        <v>923</v>
      </c>
      <c r="I659">
        <v>56.997169999999997</v>
      </c>
      <c r="J659">
        <v>-111.91819</v>
      </c>
      <c r="K659" s="13" t="s">
        <v>573</v>
      </c>
      <c r="L659" s="13">
        <v>2</v>
      </c>
      <c r="M659" s="53">
        <v>44756</v>
      </c>
      <c r="N659" s="55" t="s">
        <v>281</v>
      </c>
      <c r="O659" s="13">
        <v>2</v>
      </c>
      <c r="P659" s="13">
        <v>100</v>
      </c>
      <c r="Q659" s="13" t="s">
        <v>110</v>
      </c>
      <c r="R659" s="13" t="s">
        <v>13</v>
      </c>
      <c r="S659" s="13" t="s">
        <v>582</v>
      </c>
      <c r="T659" s="13" t="s">
        <v>592</v>
      </c>
      <c r="X659" s="13">
        <v>733326</v>
      </c>
      <c r="Y659" s="13" t="s">
        <v>299</v>
      </c>
      <c r="Z659" s="13">
        <v>2</v>
      </c>
      <c r="AF659" s="13">
        <f t="shared" si="46"/>
        <v>2</v>
      </c>
      <c r="AG659" s="54">
        <f t="shared" si="45"/>
        <v>50</v>
      </c>
      <c r="AH659" s="57">
        <f t="shared" si="47"/>
        <v>100</v>
      </c>
      <c r="AI659" s="13">
        <v>1</v>
      </c>
      <c r="AJ659" s="13" t="s">
        <v>705</v>
      </c>
      <c r="AK659" s="13">
        <v>4</v>
      </c>
      <c r="AL659" s="13" t="s">
        <v>778</v>
      </c>
      <c r="AM659" s="13" t="s">
        <v>709</v>
      </c>
      <c r="AN659" s="13" t="s">
        <v>299</v>
      </c>
    </row>
    <row r="660" spans="1:40" ht="15" customHeight="1" x14ac:dyDescent="0.25">
      <c r="A660" s="13" t="s">
        <v>925</v>
      </c>
      <c r="B660" s="13" t="s">
        <v>930</v>
      </c>
      <c r="C660" s="13">
        <v>2022</v>
      </c>
      <c r="D660" s="13">
        <v>250</v>
      </c>
      <c r="E660" s="13" t="s">
        <v>270</v>
      </c>
      <c r="F660" t="s">
        <v>921</v>
      </c>
      <c r="G660" t="s">
        <v>903</v>
      </c>
      <c r="H660" t="s">
        <v>923</v>
      </c>
      <c r="I660">
        <v>56.997169999999997</v>
      </c>
      <c r="J660">
        <v>-111.91819</v>
      </c>
      <c r="K660" s="13" t="s">
        <v>573</v>
      </c>
      <c r="L660" s="13">
        <v>2</v>
      </c>
      <c r="M660" s="53">
        <v>44756</v>
      </c>
      <c r="N660" s="55" t="s">
        <v>281</v>
      </c>
      <c r="O660" s="13">
        <v>2</v>
      </c>
      <c r="P660" s="13">
        <v>100</v>
      </c>
      <c r="Q660" s="13" t="s">
        <v>110</v>
      </c>
      <c r="R660" s="13" t="s">
        <v>13</v>
      </c>
      <c r="S660" s="13" t="s">
        <v>582</v>
      </c>
      <c r="T660" s="13" t="s">
        <v>603</v>
      </c>
      <c r="U660" s="13" t="s">
        <v>635</v>
      </c>
      <c r="X660" s="13">
        <v>82771</v>
      </c>
      <c r="Y660" s="13" t="s">
        <v>296</v>
      </c>
      <c r="Z660" s="13">
        <v>1</v>
      </c>
      <c r="AF660" s="13">
        <f t="shared" si="46"/>
        <v>1</v>
      </c>
      <c r="AG660" s="54">
        <f t="shared" si="45"/>
        <v>50</v>
      </c>
      <c r="AH660" s="57">
        <f t="shared" si="47"/>
        <v>50</v>
      </c>
      <c r="AI660" s="13">
        <v>1</v>
      </c>
      <c r="AJ660" s="13" t="s">
        <v>703</v>
      </c>
      <c r="AK660" s="13">
        <v>4</v>
      </c>
      <c r="AM660" s="13" t="s">
        <v>296</v>
      </c>
    </row>
    <row r="661" spans="1:40" ht="15" customHeight="1" x14ac:dyDescent="0.25">
      <c r="A661" s="13" t="s">
        <v>925</v>
      </c>
      <c r="B661" s="13" t="s">
        <v>930</v>
      </c>
      <c r="C661" s="13">
        <v>2022</v>
      </c>
      <c r="D661" s="13">
        <v>250</v>
      </c>
      <c r="E661" s="13" t="s">
        <v>270</v>
      </c>
      <c r="F661" t="s">
        <v>921</v>
      </c>
      <c r="G661" t="s">
        <v>903</v>
      </c>
      <c r="H661" t="s">
        <v>923</v>
      </c>
      <c r="I661">
        <v>56.997169999999997</v>
      </c>
      <c r="J661">
        <v>-111.91819</v>
      </c>
      <c r="K661" s="13" t="s">
        <v>573</v>
      </c>
      <c r="L661" s="13">
        <v>2</v>
      </c>
      <c r="M661" s="53">
        <v>44756</v>
      </c>
      <c r="N661" s="55" t="s">
        <v>281</v>
      </c>
      <c r="O661" s="13">
        <v>2</v>
      </c>
      <c r="P661" s="13">
        <v>100</v>
      </c>
      <c r="Q661" s="13" t="s">
        <v>110</v>
      </c>
      <c r="R661" s="13" t="s">
        <v>13</v>
      </c>
      <c r="S661" s="13" t="s">
        <v>582</v>
      </c>
      <c r="T661" s="13" t="s">
        <v>603</v>
      </c>
      <c r="U661" s="13" t="s">
        <v>633</v>
      </c>
      <c r="X661" s="13">
        <v>83350</v>
      </c>
      <c r="Y661" s="13" t="s">
        <v>298</v>
      </c>
      <c r="Z661" s="13">
        <v>1</v>
      </c>
      <c r="AF661" s="13">
        <f t="shared" si="46"/>
        <v>1</v>
      </c>
      <c r="AG661" s="54">
        <f t="shared" si="45"/>
        <v>50</v>
      </c>
      <c r="AH661" s="57">
        <f t="shared" si="47"/>
        <v>50</v>
      </c>
      <c r="AI661" s="13">
        <v>1</v>
      </c>
      <c r="AJ661" s="13" t="s">
        <v>703</v>
      </c>
      <c r="AK661" s="13">
        <v>4</v>
      </c>
      <c r="AL661" s="13" t="s">
        <v>783</v>
      </c>
      <c r="AM661" s="13" t="s">
        <v>298</v>
      </c>
    </row>
    <row r="662" spans="1:40" ht="15" customHeight="1" x14ac:dyDescent="0.25">
      <c r="A662" s="13" t="s">
        <v>925</v>
      </c>
      <c r="B662" s="13" t="s">
        <v>930</v>
      </c>
      <c r="C662" s="13">
        <v>2022</v>
      </c>
      <c r="D662" s="13">
        <v>250</v>
      </c>
      <c r="E662" s="13" t="s">
        <v>270</v>
      </c>
      <c r="F662" t="s">
        <v>921</v>
      </c>
      <c r="G662" t="s">
        <v>903</v>
      </c>
      <c r="H662" t="s">
        <v>923</v>
      </c>
      <c r="I662">
        <v>56.997169999999997</v>
      </c>
      <c r="J662">
        <v>-111.91819</v>
      </c>
      <c r="K662" s="13" t="s">
        <v>573</v>
      </c>
      <c r="L662" s="13">
        <v>2</v>
      </c>
      <c r="M662" s="53">
        <v>44756</v>
      </c>
      <c r="N662" s="55" t="s">
        <v>281</v>
      </c>
      <c r="O662" s="13">
        <v>2</v>
      </c>
      <c r="P662" s="13">
        <v>100</v>
      </c>
      <c r="Q662" s="13" t="s">
        <v>110</v>
      </c>
      <c r="R662" s="13" t="s">
        <v>13</v>
      </c>
      <c r="S662" s="13" t="s">
        <v>582</v>
      </c>
      <c r="T662" s="13" t="s">
        <v>603</v>
      </c>
      <c r="U662" s="13" t="s">
        <v>633</v>
      </c>
      <c r="X662" s="13">
        <v>83330</v>
      </c>
      <c r="Y662" s="13" t="s">
        <v>294</v>
      </c>
      <c r="AE662" s="13">
        <v>3</v>
      </c>
      <c r="AF662" s="13">
        <f t="shared" si="46"/>
        <v>3</v>
      </c>
      <c r="AG662" s="54">
        <f t="shared" si="45"/>
        <v>50</v>
      </c>
      <c r="AH662" s="57">
        <f t="shared" si="47"/>
        <v>150</v>
      </c>
      <c r="AJ662" s="13" t="s">
        <v>703</v>
      </c>
      <c r="AK662" s="13">
        <v>4</v>
      </c>
      <c r="AM662" s="13" t="s">
        <v>294</v>
      </c>
    </row>
    <row r="663" spans="1:40" ht="15" customHeight="1" x14ac:dyDescent="0.25">
      <c r="A663" s="13" t="s">
        <v>925</v>
      </c>
      <c r="B663" s="13" t="s">
        <v>930</v>
      </c>
      <c r="C663" s="13">
        <v>2022</v>
      </c>
      <c r="D663" s="13">
        <v>250</v>
      </c>
      <c r="E663" s="13" t="s">
        <v>270</v>
      </c>
      <c r="F663" t="s">
        <v>921</v>
      </c>
      <c r="G663" t="s">
        <v>903</v>
      </c>
      <c r="H663" t="s">
        <v>923</v>
      </c>
      <c r="I663">
        <v>56.997169999999997</v>
      </c>
      <c r="J663">
        <v>-111.91819</v>
      </c>
      <c r="K663" s="13" t="s">
        <v>573</v>
      </c>
      <c r="L663" s="13">
        <v>2</v>
      </c>
      <c r="M663" s="53">
        <v>44756</v>
      </c>
      <c r="N663" s="55" t="s">
        <v>281</v>
      </c>
      <c r="O663" s="13">
        <v>2</v>
      </c>
      <c r="P663" s="13">
        <v>100</v>
      </c>
      <c r="Q663" s="13" t="s">
        <v>110</v>
      </c>
      <c r="R663" s="13" t="s">
        <v>13</v>
      </c>
      <c r="S663" s="13" t="s">
        <v>582</v>
      </c>
      <c r="T663" s="13" t="s">
        <v>603</v>
      </c>
      <c r="U663" s="13" t="s">
        <v>632</v>
      </c>
      <c r="X663" s="13">
        <v>83073</v>
      </c>
      <c r="Y663" s="13" t="s">
        <v>293</v>
      </c>
      <c r="Z663" s="13">
        <v>1</v>
      </c>
      <c r="AF663" s="13">
        <f t="shared" si="46"/>
        <v>1</v>
      </c>
      <c r="AG663" s="54">
        <f t="shared" si="45"/>
        <v>50</v>
      </c>
      <c r="AH663" s="57">
        <f t="shared" si="47"/>
        <v>50</v>
      </c>
      <c r="AI663" s="13">
        <v>1</v>
      </c>
      <c r="AJ663" s="13" t="s">
        <v>703</v>
      </c>
      <c r="AK663" s="13">
        <v>6</v>
      </c>
      <c r="AL663" s="13" t="s">
        <v>807</v>
      </c>
      <c r="AM663" s="13" t="s">
        <v>293</v>
      </c>
    </row>
    <row r="664" spans="1:40" ht="15" customHeight="1" x14ac:dyDescent="0.25">
      <c r="A664" s="13" t="s">
        <v>925</v>
      </c>
      <c r="B664" s="13" t="s">
        <v>930</v>
      </c>
      <c r="C664" s="13">
        <v>2022</v>
      </c>
      <c r="D664" s="13">
        <v>250</v>
      </c>
      <c r="E664" s="13" t="s">
        <v>270</v>
      </c>
      <c r="F664" t="s">
        <v>921</v>
      </c>
      <c r="G664" t="s">
        <v>903</v>
      </c>
      <c r="H664" t="s">
        <v>923</v>
      </c>
      <c r="I664">
        <v>56.997169999999997</v>
      </c>
      <c r="J664">
        <v>-111.91819</v>
      </c>
      <c r="K664" s="13" t="s">
        <v>573</v>
      </c>
      <c r="L664" s="13">
        <v>2</v>
      </c>
      <c r="M664" s="53">
        <v>44756</v>
      </c>
      <c r="N664" s="55" t="s">
        <v>281</v>
      </c>
      <c r="O664" s="13">
        <v>2</v>
      </c>
      <c r="P664" s="13">
        <v>100</v>
      </c>
      <c r="Q664" s="13" t="s">
        <v>110</v>
      </c>
      <c r="R664" s="13" t="s">
        <v>13</v>
      </c>
      <c r="S664" s="13" t="s">
        <v>582</v>
      </c>
      <c r="X664" s="13">
        <v>82708</v>
      </c>
      <c r="Y664" s="13" t="s">
        <v>716</v>
      </c>
      <c r="Z664" s="13">
        <v>1</v>
      </c>
      <c r="AB664" s="13">
        <v>2</v>
      </c>
      <c r="AF664" s="13">
        <f t="shared" si="46"/>
        <v>3</v>
      </c>
      <c r="AG664" s="54">
        <f t="shared" si="45"/>
        <v>50</v>
      </c>
      <c r="AH664" s="57">
        <f t="shared" si="47"/>
        <v>150</v>
      </c>
      <c r="AJ664" s="13" t="s">
        <v>703</v>
      </c>
      <c r="AK664" s="13">
        <v>5</v>
      </c>
      <c r="AL664" s="13" t="s">
        <v>775</v>
      </c>
      <c r="AM664" s="13" t="s">
        <v>716</v>
      </c>
      <c r="AN664" s="13" t="s">
        <v>717</v>
      </c>
    </row>
    <row r="665" spans="1:40" ht="15" customHeight="1" x14ac:dyDescent="0.25">
      <c r="A665" s="13" t="s">
        <v>925</v>
      </c>
      <c r="B665" s="13" t="s">
        <v>930</v>
      </c>
      <c r="C665" s="13">
        <v>2022</v>
      </c>
      <c r="D665" s="13">
        <v>250</v>
      </c>
      <c r="E665" s="13" t="s">
        <v>270</v>
      </c>
      <c r="F665" t="s">
        <v>921</v>
      </c>
      <c r="G665" t="s">
        <v>903</v>
      </c>
      <c r="H665" t="s">
        <v>923</v>
      </c>
      <c r="I665">
        <v>56.997169999999997</v>
      </c>
      <c r="J665">
        <v>-111.91819</v>
      </c>
      <c r="K665" s="13" t="s">
        <v>573</v>
      </c>
      <c r="L665" s="13">
        <v>2</v>
      </c>
      <c r="M665" s="53">
        <v>44756</v>
      </c>
      <c r="N665" s="55" t="s">
        <v>281</v>
      </c>
      <c r="O665" s="13">
        <v>2</v>
      </c>
      <c r="P665" s="13">
        <v>100</v>
      </c>
      <c r="Q665" s="13" t="s">
        <v>33</v>
      </c>
      <c r="R665" s="13" t="s">
        <v>13</v>
      </c>
      <c r="S665" s="13" t="s">
        <v>581</v>
      </c>
      <c r="T665" s="13" t="s">
        <v>591</v>
      </c>
      <c r="U665" s="13" t="s">
        <v>612</v>
      </c>
      <c r="X665" s="13">
        <v>94025</v>
      </c>
      <c r="Y665" s="13" t="s">
        <v>300</v>
      </c>
      <c r="Z665" s="13">
        <v>4</v>
      </c>
      <c r="AA665" s="13">
        <v>5</v>
      </c>
      <c r="AF665" s="13">
        <f t="shared" si="46"/>
        <v>9</v>
      </c>
      <c r="AG665" s="54">
        <f t="shared" si="45"/>
        <v>50</v>
      </c>
      <c r="AH665" s="57">
        <f t="shared" si="47"/>
        <v>450</v>
      </c>
      <c r="AI665" s="13">
        <v>1</v>
      </c>
      <c r="AJ665" s="13" t="s">
        <v>704</v>
      </c>
      <c r="AK665" s="13">
        <v>8</v>
      </c>
      <c r="AM665" s="13" t="s">
        <v>300</v>
      </c>
    </row>
    <row r="666" spans="1:40" ht="15" customHeight="1" x14ac:dyDescent="0.25">
      <c r="A666" s="13" t="s">
        <v>925</v>
      </c>
      <c r="B666" s="13" t="s">
        <v>930</v>
      </c>
      <c r="C666" s="13">
        <v>2022</v>
      </c>
      <c r="D666" s="13">
        <v>250</v>
      </c>
      <c r="E666" s="13" t="s">
        <v>270</v>
      </c>
      <c r="F666" t="s">
        <v>921</v>
      </c>
      <c r="G666" t="s">
        <v>903</v>
      </c>
      <c r="H666" t="s">
        <v>923</v>
      </c>
      <c r="I666">
        <v>56.997169999999997</v>
      </c>
      <c r="J666">
        <v>-111.91819</v>
      </c>
      <c r="K666" s="13" t="s">
        <v>573</v>
      </c>
      <c r="L666" s="13">
        <v>2</v>
      </c>
      <c r="M666" s="53">
        <v>44756</v>
      </c>
      <c r="N666" s="55" t="s">
        <v>281</v>
      </c>
      <c r="O666" s="13" t="s">
        <v>844</v>
      </c>
      <c r="P666" s="13">
        <v>100</v>
      </c>
      <c r="Q666" s="13" t="s">
        <v>32</v>
      </c>
      <c r="R666" s="13" t="s">
        <v>13</v>
      </c>
      <c r="S666" s="13" t="s">
        <v>749</v>
      </c>
      <c r="T666" s="13" t="s">
        <v>750</v>
      </c>
      <c r="U666" s="13" t="s">
        <v>814</v>
      </c>
      <c r="X666" s="13">
        <v>83973</v>
      </c>
      <c r="Y666" s="13" t="s">
        <v>818</v>
      </c>
      <c r="Z666" s="13">
        <v>55</v>
      </c>
      <c r="AF666" s="13">
        <f t="shared" si="46"/>
        <v>55</v>
      </c>
      <c r="AG666" s="54">
        <v>50</v>
      </c>
      <c r="AH666" s="57">
        <f t="shared" si="47"/>
        <v>2750</v>
      </c>
      <c r="AJ666" s="13" t="s">
        <v>704</v>
      </c>
      <c r="AK666" s="13">
        <v>8</v>
      </c>
      <c r="AM666" s="13" t="s">
        <v>818</v>
      </c>
    </row>
    <row r="667" spans="1:40" ht="15" customHeight="1" x14ac:dyDescent="0.25">
      <c r="A667" s="13" t="s">
        <v>925</v>
      </c>
      <c r="B667" s="13" t="s">
        <v>930</v>
      </c>
      <c r="C667" s="13">
        <v>2022</v>
      </c>
      <c r="D667" s="13">
        <v>250</v>
      </c>
      <c r="E667" s="13" t="s">
        <v>270</v>
      </c>
      <c r="F667" t="s">
        <v>921</v>
      </c>
      <c r="G667" t="s">
        <v>903</v>
      </c>
      <c r="H667" t="s">
        <v>923</v>
      </c>
      <c r="I667">
        <v>56.997169999999997</v>
      </c>
      <c r="J667">
        <v>-111.91819</v>
      </c>
      <c r="K667" s="13" t="s">
        <v>573</v>
      </c>
      <c r="L667" s="13">
        <v>2</v>
      </c>
      <c r="M667" s="53">
        <v>44756</v>
      </c>
      <c r="N667" s="55" t="s">
        <v>281</v>
      </c>
      <c r="O667" s="13" t="s">
        <v>844</v>
      </c>
      <c r="P667" s="13">
        <v>100</v>
      </c>
      <c r="Q667" s="13" t="s">
        <v>32</v>
      </c>
      <c r="R667" s="13" t="s">
        <v>13</v>
      </c>
      <c r="S667" s="13" t="s">
        <v>749</v>
      </c>
      <c r="T667" s="13" t="s">
        <v>750</v>
      </c>
      <c r="U667" s="13" t="s">
        <v>814</v>
      </c>
      <c r="X667" s="13">
        <v>84016</v>
      </c>
      <c r="Y667" s="13" t="s">
        <v>827</v>
      </c>
      <c r="Z667" s="13">
        <v>9</v>
      </c>
      <c r="AF667" s="13">
        <f t="shared" si="46"/>
        <v>9</v>
      </c>
      <c r="AG667" s="54">
        <v>50</v>
      </c>
      <c r="AH667" s="57">
        <f t="shared" si="47"/>
        <v>450</v>
      </c>
      <c r="AI667" s="13">
        <v>1</v>
      </c>
      <c r="AJ667" s="13" t="s">
        <v>706</v>
      </c>
      <c r="AK667" s="13">
        <v>8</v>
      </c>
      <c r="AM667" s="13" t="s">
        <v>827</v>
      </c>
    </row>
    <row r="668" spans="1:40" ht="15" customHeight="1" x14ac:dyDescent="0.25">
      <c r="A668" s="13" t="s">
        <v>925</v>
      </c>
      <c r="B668" s="13" t="s">
        <v>930</v>
      </c>
      <c r="C668" s="13">
        <v>2022</v>
      </c>
      <c r="D668" s="13">
        <v>250</v>
      </c>
      <c r="E668" s="13" t="s">
        <v>270</v>
      </c>
      <c r="F668" t="s">
        <v>921</v>
      </c>
      <c r="G668" t="s">
        <v>903</v>
      </c>
      <c r="H668" t="s">
        <v>923</v>
      </c>
      <c r="I668">
        <v>56.997169999999997</v>
      </c>
      <c r="J668">
        <v>-111.91819</v>
      </c>
      <c r="K668" s="13" t="s">
        <v>573</v>
      </c>
      <c r="L668" s="13">
        <v>2</v>
      </c>
      <c r="M668" s="53">
        <v>44756</v>
      </c>
      <c r="N668" s="55" t="s">
        <v>281</v>
      </c>
      <c r="O668" s="13" t="s">
        <v>844</v>
      </c>
      <c r="P668" s="13">
        <v>100</v>
      </c>
      <c r="Q668" s="13" t="s">
        <v>32</v>
      </c>
      <c r="R668" s="13" t="s">
        <v>13</v>
      </c>
      <c r="S668" s="13" t="s">
        <v>749</v>
      </c>
      <c r="T668" s="13" t="s">
        <v>750</v>
      </c>
      <c r="U668" s="13" t="s">
        <v>824</v>
      </c>
      <c r="X668" s="13">
        <v>83920</v>
      </c>
      <c r="Y668" s="13" t="s">
        <v>836</v>
      </c>
      <c r="Z668" s="13">
        <v>3</v>
      </c>
      <c r="AF668" s="13">
        <f t="shared" si="46"/>
        <v>3</v>
      </c>
      <c r="AG668" s="54">
        <v>50</v>
      </c>
      <c r="AH668" s="57">
        <f t="shared" si="47"/>
        <v>150</v>
      </c>
      <c r="AI668" s="13">
        <v>1</v>
      </c>
      <c r="AJ668" s="13" t="s">
        <v>706</v>
      </c>
      <c r="AK668" s="13">
        <v>8</v>
      </c>
      <c r="AM668" s="13" t="s">
        <v>836</v>
      </c>
    </row>
    <row r="669" spans="1:40" ht="15" customHeight="1" x14ac:dyDescent="0.25">
      <c r="A669" s="13" t="s">
        <v>925</v>
      </c>
      <c r="B669" s="13" t="s">
        <v>930</v>
      </c>
      <c r="C669" s="13">
        <v>2022</v>
      </c>
      <c r="D669" s="13">
        <v>250</v>
      </c>
      <c r="E669" s="13" t="s">
        <v>270</v>
      </c>
      <c r="F669" t="s">
        <v>921</v>
      </c>
      <c r="G669" t="s">
        <v>903</v>
      </c>
      <c r="H669" t="s">
        <v>923</v>
      </c>
      <c r="I669">
        <v>56.997169999999997</v>
      </c>
      <c r="J669">
        <v>-111.91819</v>
      </c>
      <c r="K669" s="13" t="s">
        <v>573</v>
      </c>
      <c r="L669" s="13">
        <v>2</v>
      </c>
      <c r="M669" s="53">
        <v>44756</v>
      </c>
      <c r="N669" s="55" t="s">
        <v>281</v>
      </c>
      <c r="O669" s="13" t="s">
        <v>844</v>
      </c>
      <c r="P669" s="13">
        <v>100</v>
      </c>
      <c r="Q669" s="13" t="s">
        <v>32</v>
      </c>
      <c r="R669" s="13" t="s">
        <v>13</v>
      </c>
      <c r="S669" s="13" t="s">
        <v>749</v>
      </c>
      <c r="T669" s="13" t="s">
        <v>750</v>
      </c>
      <c r="U669" s="13" t="s">
        <v>824</v>
      </c>
      <c r="X669" s="13">
        <v>83899</v>
      </c>
      <c r="Y669" s="13" t="s">
        <v>839</v>
      </c>
      <c r="Z669" s="13">
        <v>9</v>
      </c>
      <c r="AF669" s="13">
        <f t="shared" si="46"/>
        <v>9</v>
      </c>
      <c r="AG669" s="54">
        <v>50</v>
      </c>
      <c r="AH669" s="57">
        <f t="shared" si="47"/>
        <v>450</v>
      </c>
      <c r="AI669" s="13">
        <v>1</v>
      </c>
      <c r="AJ669" s="13" t="s">
        <v>706</v>
      </c>
      <c r="AK669" s="13">
        <v>8</v>
      </c>
      <c r="AM669" s="13" t="s">
        <v>839</v>
      </c>
    </row>
    <row r="670" spans="1:40" ht="15" customHeight="1" x14ac:dyDescent="0.25">
      <c r="A670" s="13" t="s">
        <v>925</v>
      </c>
      <c r="B670" s="13" t="s">
        <v>930</v>
      </c>
      <c r="C670" s="13">
        <v>2022</v>
      </c>
      <c r="D670" s="13">
        <v>250</v>
      </c>
      <c r="E670" s="13" t="s">
        <v>270</v>
      </c>
      <c r="F670" t="s">
        <v>921</v>
      </c>
      <c r="G670" t="s">
        <v>903</v>
      </c>
      <c r="H670" t="s">
        <v>923</v>
      </c>
      <c r="I670">
        <v>56.997169999999997</v>
      </c>
      <c r="J670">
        <v>-111.91819</v>
      </c>
      <c r="K670" s="13" t="s">
        <v>573</v>
      </c>
      <c r="L670" s="13">
        <v>2</v>
      </c>
      <c r="M670" s="53">
        <v>44756</v>
      </c>
      <c r="N670" s="55" t="s">
        <v>281</v>
      </c>
      <c r="O670" s="13" t="s">
        <v>844</v>
      </c>
      <c r="P670" s="13">
        <v>100</v>
      </c>
      <c r="Q670" s="13" t="s">
        <v>32</v>
      </c>
      <c r="R670" s="13" t="s">
        <v>13</v>
      </c>
      <c r="S670" s="13" t="s">
        <v>749</v>
      </c>
      <c r="T670" s="13" t="s">
        <v>750</v>
      </c>
      <c r="U670" s="13" t="s">
        <v>834</v>
      </c>
      <c r="X670" s="13">
        <v>83969</v>
      </c>
      <c r="Y670" s="13" t="s">
        <v>835</v>
      </c>
      <c r="Z670" s="13">
        <v>29</v>
      </c>
      <c r="AF670" s="13">
        <f t="shared" si="46"/>
        <v>29</v>
      </c>
      <c r="AG670" s="54">
        <v>50</v>
      </c>
      <c r="AH670" s="57">
        <f t="shared" si="47"/>
        <v>1450</v>
      </c>
      <c r="AI670" s="13">
        <v>1</v>
      </c>
      <c r="AJ670" s="13" t="s">
        <v>706</v>
      </c>
      <c r="AK670" s="13">
        <v>8</v>
      </c>
      <c r="AM670" s="13" t="s">
        <v>835</v>
      </c>
    </row>
    <row r="671" spans="1:40" ht="15" customHeight="1" x14ac:dyDescent="0.25">
      <c r="A671" s="13" t="s">
        <v>925</v>
      </c>
      <c r="B671" s="13" t="s">
        <v>930</v>
      </c>
      <c r="C671" s="13">
        <v>2022</v>
      </c>
      <c r="D671" s="13">
        <v>250</v>
      </c>
      <c r="E671" s="13" t="s">
        <v>270</v>
      </c>
      <c r="F671" t="s">
        <v>921</v>
      </c>
      <c r="G671" t="s">
        <v>903</v>
      </c>
      <c r="H671" t="s">
        <v>923</v>
      </c>
      <c r="I671">
        <v>56.997169999999997</v>
      </c>
      <c r="J671">
        <v>-111.91819</v>
      </c>
      <c r="K671" s="13" t="s">
        <v>573</v>
      </c>
      <c r="L671" s="13">
        <v>2</v>
      </c>
      <c r="M671" s="53">
        <v>44756</v>
      </c>
      <c r="N671" s="55" t="s">
        <v>281</v>
      </c>
      <c r="O671" s="13" t="s">
        <v>844</v>
      </c>
      <c r="P671" s="13">
        <v>100</v>
      </c>
      <c r="Q671" s="13" t="s">
        <v>32</v>
      </c>
      <c r="R671" s="13" t="s">
        <v>13</v>
      </c>
      <c r="S671" s="13" t="s">
        <v>749</v>
      </c>
      <c r="T671" s="13" t="s">
        <v>750</v>
      </c>
      <c r="U671" s="13" t="s">
        <v>837</v>
      </c>
      <c r="X671" s="13">
        <v>83834</v>
      </c>
      <c r="Y671" s="13" t="s">
        <v>838</v>
      </c>
      <c r="Z671" s="13">
        <v>3</v>
      </c>
      <c r="AF671" s="13">
        <f t="shared" si="46"/>
        <v>3</v>
      </c>
      <c r="AG671" s="54">
        <v>50</v>
      </c>
      <c r="AH671" s="57">
        <f t="shared" si="47"/>
        <v>150</v>
      </c>
      <c r="AI671" s="13">
        <v>1</v>
      </c>
      <c r="AJ671" s="13" t="s">
        <v>706</v>
      </c>
      <c r="AK671" s="13">
        <v>8</v>
      </c>
      <c r="AM671" s="13" t="s">
        <v>838</v>
      </c>
    </row>
    <row r="672" spans="1:40" ht="15" customHeight="1" x14ac:dyDescent="0.25">
      <c r="A672" s="13" t="s">
        <v>925</v>
      </c>
      <c r="B672" s="13" t="s">
        <v>930</v>
      </c>
      <c r="C672" s="13">
        <v>2022</v>
      </c>
      <c r="D672" s="13">
        <v>250</v>
      </c>
      <c r="E672" s="13" t="s">
        <v>270</v>
      </c>
      <c r="F672" t="s">
        <v>921</v>
      </c>
      <c r="G672" t="s">
        <v>903</v>
      </c>
      <c r="H672" t="s">
        <v>923</v>
      </c>
      <c r="I672">
        <v>56.997169999999997</v>
      </c>
      <c r="J672">
        <v>-111.91819</v>
      </c>
      <c r="K672" s="13" t="s">
        <v>573</v>
      </c>
      <c r="L672" s="13">
        <v>2</v>
      </c>
      <c r="M672" s="53">
        <v>44756</v>
      </c>
      <c r="N672" s="55" t="s">
        <v>281</v>
      </c>
      <c r="O672" s="13" t="s">
        <v>844</v>
      </c>
      <c r="P672" s="13">
        <v>100</v>
      </c>
      <c r="Q672" s="13" t="s">
        <v>32</v>
      </c>
      <c r="R672" s="13" t="s">
        <v>13</v>
      </c>
      <c r="S672" s="13" t="s">
        <v>749</v>
      </c>
      <c r="T672" s="13" t="s">
        <v>750</v>
      </c>
      <c r="X672" s="13">
        <v>83832</v>
      </c>
      <c r="Y672" s="13" t="s">
        <v>359</v>
      </c>
      <c r="Z672" s="13">
        <v>18</v>
      </c>
      <c r="AF672" s="13">
        <f t="shared" si="46"/>
        <v>18</v>
      </c>
      <c r="AG672" s="54">
        <v>50</v>
      </c>
      <c r="AH672" s="57">
        <f t="shared" si="47"/>
        <v>900</v>
      </c>
      <c r="AJ672" s="13" t="s">
        <v>706</v>
      </c>
      <c r="AK672" s="13">
        <v>8</v>
      </c>
      <c r="AM672" s="13" t="s">
        <v>359</v>
      </c>
    </row>
    <row r="673" spans="1:40" ht="15" customHeight="1" x14ac:dyDescent="0.25">
      <c r="A673" s="13" t="s">
        <v>925</v>
      </c>
      <c r="B673" s="13" t="s">
        <v>930</v>
      </c>
      <c r="C673" s="13">
        <v>2022</v>
      </c>
      <c r="D673" s="13">
        <v>250</v>
      </c>
      <c r="E673" s="13" t="s">
        <v>270</v>
      </c>
      <c r="F673" t="s">
        <v>921</v>
      </c>
      <c r="G673" t="s">
        <v>903</v>
      </c>
      <c r="H673" t="s">
        <v>923</v>
      </c>
      <c r="I673">
        <v>56.997169999999997</v>
      </c>
      <c r="J673">
        <v>-111.91819</v>
      </c>
      <c r="K673" s="13" t="s">
        <v>573</v>
      </c>
      <c r="L673" s="13">
        <v>2</v>
      </c>
      <c r="M673" s="53">
        <v>44756</v>
      </c>
      <c r="N673" s="55" t="s">
        <v>281</v>
      </c>
      <c r="O673" s="13" t="s">
        <v>844</v>
      </c>
      <c r="P673" s="13">
        <v>100</v>
      </c>
      <c r="Q673" s="13" t="s">
        <v>83</v>
      </c>
      <c r="R673" s="13" t="s">
        <v>13</v>
      </c>
      <c r="S673" s="13" t="s">
        <v>760</v>
      </c>
      <c r="T673" s="13" t="s">
        <v>820</v>
      </c>
      <c r="U673" s="13" t="s">
        <v>821</v>
      </c>
      <c r="X673" s="13">
        <v>88634</v>
      </c>
      <c r="Y673" s="13" t="s">
        <v>822</v>
      </c>
      <c r="Z673" s="13">
        <v>36</v>
      </c>
      <c r="AF673" s="13">
        <f t="shared" si="46"/>
        <v>36</v>
      </c>
      <c r="AG673" s="54">
        <v>50</v>
      </c>
      <c r="AH673" s="57">
        <f t="shared" si="47"/>
        <v>1800</v>
      </c>
      <c r="AI673" s="13">
        <v>1</v>
      </c>
      <c r="AJ673" s="13" t="s">
        <v>706</v>
      </c>
      <c r="AK673" s="13">
        <v>8</v>
      </c>
      <c r="AM673" s="13" t="s">
        <v>822</v>
      </c>
    </row>
    <row r="674" spans="1:40" ht="15" customHeight="1" x14ac:dyDescent="0.25">
      <c r="A674" s="13" t="s">
        <v>925</v>
      </c>
      <c r="B674" s="13" t="s">
        <v>930</v>
      </c>
      <c r="C674" s="13">
        <v>2022</v>
      </c>
      <c r="D674" s="13">
        <v>250</v>
      </c>
      <c r="E674" s="13" t="s">
        <v>270</v>
      </c>
      <c r="F674" t="s">
        <v>921</v>
      </c>
      <c r="G674" t="s">
        <v>903</v>
      </c>
      <c r="H674" t="s">
        <v>923</v>
      </c>
      <c r="I674">
        <v>56.997169999999997</v>
      </c>
      <c r="J674">
        <v>-111.91819</v>
      </c>
      <c r="K674" s="13" t="s">
        <v>573</v>
      </c>
      <c r="L674" s="13">
        <v>2</v>
      </c>
      <c r="M674" s="53">
        <v>44756</v>
      </c>
      <c r="N674" s="55" t="s">
        <v>281</v>
      </c>
      <c r="O674" s="13" t="s">
        <v>844</v>
      </c>
      <c r="P674" s="13">
        <v>100</v>
      </c>
      <c r="Q674" s="13" t="s">
        <v>91</v>
      </c>
      <c r="R674" s="13" t="s">
        <v>13</v>
      </c>
      <c r="S674" s="13" t="s">
        <v>748</v>
      </c>
      <c r="X674" s="13">
        <v>84195</v>
      </c>
      <c r="Y674" s="13" t="s">
        <v>377</v>
      </c>
      <c r="Z674" s="13">
        <v>5</v>
      </c>
      <c r="AF674" s="13">
        <f t="shared" si="46"/>
        <v>5</v>
      </c>
      <c r="AG674" s="54">
        <v>50</v>
      </c>
      <c r="AH674" s="57">
        <f t="shared" si="47"/>
        <v>250</v>
      </c>
      <c r="AI674" s="13">
        <v>1</v>
      </c>
      <c r="AJ674" s="13" t="s">
        <v>704</v>
      </c>
      <c r="AK674" s="13">
        <v>8</v>
      </c>
      <c r="AM674" s="13" t="s">
        <v>377</v>
      </c>
    </row>
    <row r="675" spans="1:40" ht="15" customHeight="1" x14ac:dyDescent="0.25">
      <c r="A675" s="13" t="s">
        <v>925</v>
      </c>
      <c r="B675" s="13" t="s">
        <v>930</v>
      </c>
      <c r="C675" s="13">
        <v>2022</v>
      </c>
      <c r="D675" s="13">
        <v>250</v>
      </c>
      <c r="E675" s="13" t="s">
        <v>270</v>
      </c>
      <c r="F675" t="s">
        <v>921</v>
      </c>
      <c r="G675" t="s">
        <v>903</v>
      </c>
      <c r="H675" t="s">
        <v>923</v>
      </c>
      <c r="I675">
        <v>56.997169999999997</v>
      </c>
      <c r="J675">
        <v>-111.91819</v>
      </c>
      <c r="K675" s="13" t="s">
        <v>573</v>
      </c>
      <c r="L675" s="13">
        <v>2</v>
      </c>
      <c r="M675" s="53">
        <v>44756</v>
      </c>
      <c r="N675" s="13" t="s">
        <v>281</v>
      </c>
      <c r="O675" s="13">
        <v>2</v>
      </c>
      <c r="P675" s="13">
        <v>100</v>
      </c>
      <c r="Q675" s="13" t="s">
        <v>16</v>
      </c>
      <c r="R675" s="13" t="s">
        <v>13</v>
      </c>
      <c r="S675" s="13" t="s">
        <v>583</v>
      </c>
      <c r="T675" s="13" t="s">
        <v>593</v>
      </c>
      <c r="U675" s="13" t="s">
        <v>621</v>
      </c>
      <c r="V675" s="13" t="s">
        <v>667</v>
      </c>
      <c r="X675" s="13">
        <v>127338</v>
      </c>
      <c r="Y675" s="13" t="s">
        <v>339</v>
      </c>
      <c r="AB675" s="13">
        <v>11</v>
      </c>
      <c r="AF675" s="13">
        <f t="shared" si="46"/>
        <v>11</v>
      </c>
      <c r="AG675" s="54">
        <f t="shared" ref="AG675:AG706" si="48">P675/O675</f>
        <v>50</v>
      </c>
      <c r="AH675" s="57">
        <f t="shared" si="47"/>
        <v>550</v>
      </c>
      <c r="AI675" s="13">
        <v>1</v>
      </c>
      <c r="AJ675" s="13" t="s">
        <v>703</v>
      </c>
      <c r="AK675" s="13">
        <v>6</v>
      </c>
      <c r="AM675" s="13" t="s">
        <v>339</v>
      </c>
    </row>
    <row r="676" spans="1:40" ht="15" customHeight="1" x14ac:dyDescent="0.25">
      <c r="A676" s="13" t="s">
        <v>925</v>
      </c>
      <c r="B676" s="13" t="s">
        <v>930</v>
      </c>
      <c r="C676" s="13">
        <v>2022</v>
      </c>
      <c r="D676" s="13">
        <v>250</v>
      </c>
      <c r="E676" s="13" t="s">
        <v>270</v>
      </c>
      <c r="F676" t="s">
        <v>921</v>
      </c>
      <c r="G676" t="s">
        <v>903</v>
      </c>
      <c r="H676" t="s">
        <v>923</v>
      </c>
      <c r="I676">
        <v>56.997169999999997</v>
      </c>
      <c r="J676">
        <v>-111.91819</v>
      </c>
      <c r="K676" s="13" t="s">
        <v>573</v>
      </c>
      <c r="L676" s="13">
        <v>2</v>
      </c>
      <c r="M676" s="53">
        <v>44756</v>
      </c>
      <c r="N676" s="13" t="s">
        <v>281</v>
      </c>
      <c r="O676" s="13">
        <v>2</v>
      </c>
      <c r="P676" s="13">
        <v>100</v>
      </c>
      <c r="Q676" s="13" t="s">
        <v>16</v>
      </c>
      <c r="R676" s="13" t="s">
        <v>13</v>
      </c>
      <c r="S676" s="13" t="s">
        <v>583</v>
      </c>
      <c r="T676" s="13" t="s">
        <v>593</v>
      </c>
      <c r="U676" s="13" t="s">
        <v>620</v>
      </c>
      <c r="V676" s="13" t="s">
        <v>666</v>
      </c>
      <c r="X676" s="13">
        <v>125904</v>
      </c>
      <c r="Y676" s="13" t="s">
        <v>340</v>
      </c>
      <c r="AB676" s="13">
        <v>3</v>
      </c>
      <c r="AF676" s="13">
        <f t="shared" si="46"/>
        <v>3</v>
      </c>
      <c r="AG676" s="54">
        <f t="shared" si="48"/>
        <v>50</v>
      </c>
      <c r="AH676" s="57">
        <f t="shared" si="47"/>
        <v>150</v>
      </c>
      <c r="AI676" s="13">
        <v>1</v>
      </c>
      <c r="AJ676" s="13" t="s">
        <v>703</v>
      </c>
      <c r="AK676" s="13">
        <v>7</v>
      </c>
      <c r="AM676" s="13" t="s">
        <v>340</v>
      </c>
    </row>
    <row r="677" spans="1:40" ht="15" customHeight="1" x14ac:dyDescent="0.25">
      <c r="A677" s="13" t="s">
        <v>925</v>
      </c>
      <c r="B677" s="13" t="s">
        <v>930</v>
      </c>
      <c r="C677" s="13">
        <v>2022</v>
      </c>
      <c r="D677" s="13">
        <v>250</v>
      </c>
      <c r="E677" s="13" t="s">
        <v>270</v>
      </c>
      <c r="F677" t="s">
        <v>921</v>
      </c>
      <c r="G677" t="s">
        <v>903</v>
      </c>
      <c r="H677" t="s">
        <v>923</v>
      </c>
      <c r="I677">
        <v>56.997169999999997</v>
      </c>
      <c r="J677">
        <v>-111.91819</v>
      </c>
      <c r="K677" s="13" t="s">
        <v>573</v>
      </c>
      <c r="L677" s="13">
        <v>2</v>
      </c>
      <c r="M677" s="53">
        <v>44756</v>
      </c>
      <c r="N677" s="13" t="s">
        <v>281</v>
      </c>
      <c r="O677" s="13">
        <v>2</v>
      </c>
      <c r="P677" s="13">
        <v>100</v>
      </c>
      <c r="Q677" s="13" t="s">
        <v>16</v>
      </c>
      <c r="R677" s="13" t="s">
        <v>13</v>
      </c>
      <c r="S677" s="13" t="s">
        <v>583</v>
      </c>
      <c r="T677" s="13" t="s">
        <v>593</v>
      </c>
      <c r="U677" s="13" t="s">
        <v>615</v>
      </c>
      <c r="V677" s="13" t="s">
        <v>665</v>
      </c>
      <c r="W677" s="13" t="s">
        <v>686</v>
      </c>
      <c r="X677" s="13">
        <v>129229</v>
      </c>
      <c r="Y677" s="13" t="s">
        <v>320</v>
      </c>
      <c r="AB677" s="13">
        <v>3</v>
      </c>
      <c r="AF677" s="13">
        <f t="shared" si="46"/>
        <v>3</v>
      </c>
      <c r="AG677" s="54">
        <f t="shared" si="48"/>
        <v>50</v>
      </c>
      <c r="AH677" s="57">
        <f t="shared" si="47"/>
        <v>150</v>
      </c>
      <c r="AJ677" s="13" t="s">
        <v>704</v>
      </c>
      <c r="AK677" s="13">
        <v>6</v>
      </c>
      <c r="AL677" s="13" t="s">
        <v>443</v>
      </c>
      <c r="AM677" s="13" t="s">
        <v>710</v>
      </c>
      <c r="AN677" s="13" t="s">
        <v>320</v>
      </c>
    </row>
    <row r="678" spans="1:40" ht="15" customHeight="1" x14ac:dyDescent="0.25">
      <c r="A678" s="13" t="s">
        <v>925</v>
      </c>
      <c r="B678" s="13" t="s">
        <v>930</v>
      </c>
      <c r="C678" s="13">
        <v>2022</v>
      </c>
      <c r="D678" s="13">
        <v>250</v>
      </c>
      <c r="E678" s="13" t="s">
        <v>270</v>
      </c>
      <c r="F678" t="s">
        <v>921</v>
      </c>
      <c r="G678" t="s">
        <v>903</v>
      </c>
      <c r="H678" t="s">
        <v>923</v>
      </c>
      <c r="I678">
        <v>56.997169999999997</v>
      </c>
      <c r="J678">
        <v>-111.91819</v>
      </c>
      <c r="K678" s="13" t="s">
        <v>573</v>
      </c>
      <c r="L678" s="13">
        <v>2</v>
      </c>
      <c r="M678" s="53">
        <v>44756</v>
      </c>
      <c r="N678" s="13" t="s">
        <v>281</v>
      </c>
      <c r="O678" s="13">
        <v>2</v>
      </c>
      <c r="P678" s="13">
        <v>100</v>
      </c>
      <c r="Q678" s="13" t="s">
        <v>16</v>
      </c>
      <c r="R678" s="13" t="s">
        <v>13</v>
      </c>
      <c r="S678" s="13" t="s">
        <v>583</v>
      </c>
      <c r="T678" s="13" t="s">
        <v>593</v>
      </c>
      <c r="U678" s="13" t="s">
        <v>615</v>
      </c>
      <c r="V678" s="13" t="s">
        <v>665</v>
      </c>
      <c r="W678" s="13" t="s">
        <v>686</v>
      </c>
      <c r="X678" s="13">
        <v>129254</v>
      </c>
      <c r="Y678" s="13" t="s">
        <v>326</v>
      </c>
      <c r="AB678" s="13">
        <v>1</v>
      </c>
      <c r="AF678" s="13">
        <f t="shared" si="46"/>
        <v>1</v>
      </c>
      <c r="AG678" s="54">
        <f t="shared" si="48"/>
        <v>50</v>
      </c>
      <c r="AH678" s="57">
        <f t="shared" si="47"/>
        <v>50</v>
      </c>
      <c r="AI678" s="13">
        <v>1</v>
      </c>
      <c r="AJ678" s="13" t="s">
        <v>704</v>
      </c>
      <c r="AK678" s="13">
        <v>10</v>
      </c>
      <c r="AM678" s="13" t="s">
        <v>326</v>
      </c>
    </row>
    <row r="679" spans="1:40" ht="15" customHeight="1" x14ac:dyDescent="0.25">
      <c r="A679" s="13" t="s">
        <v>925</v>
      </c>
      <c r="B679" s="13" t="s">
        <v>930</v>
      </c>
      <c r="C679" s="13">
        <v>2022</v>
      </c>
      <c r="D679" s="13">
        <v>250</v>
      </c>
      <c r="E679" s="13" t="s">
        <v>270</v>
      </c>
      <c r="F679" t="s">
        <v>921</v>
      </c>
      <c r="G679" t="s">
        <v>903</v>
      </c>
      <c r="H679" t="s">
        <v>923</v>
      </c>
      <c r="I679">
        <v>56.997169999999997</v>
      </c>
      <c r="J679">
        <v>-111.91819</v>
      </c>
      <c r="K679" s="13" t="s">
        <v>573</v>
      </c>
      <c r="L679" s="13">
        <v>2</v>
      </c>
      <c r="M679" s="53">
        <v>44756</v>
      </c>
      <c r="N679" s="13" t="s">
        <v>281</v>
      </c>
      <c r="O679" s="13">
        <v>2</v>
      </c>
      <c r="P679" s="13">
        <v>100</v>
      </c>
      <c r="Q679" s="13" t="s">
        <v>16</v>
      </c>
      <c r="R679" s="13" t="s">
        <v>13</v>
      </c>
      <c r="S679" s="13" t="s">
        <v>583</v>
      </c>
      <c r="T679" s="13" t="s">
        <v>593</v>
      </c>
      <c r="U679" s="13" t="s">
        <v>615</v>
      </c>
      <c r="V679" s="13" t="s">
        <v>665</v>
      </c>
      <c r="W679" s="13" t="s">
        <v>686</v>
      </c>
      <c r="X679" s="13">
        <v>129428</v>
      </c>
      <c r="Y679" s="13" t="s">
        <v>315</v>
      </c>
      <c r="AB679" s="13">
        <v>2</v>
      </c>
      <c r="AF679" s="13">
        <f t="shared" si="46"/>
        <v>2</v>
      </c>
      <c r="AG679" s="54">
        <f t="shared" si="48"/>
        <v>50</v>
      </c>
      <c r="AH679" s="57">
        <f t="shared" si="47"/>
        <v>100</v>
      </c>
      <c r="AI679" s="13">
        <v>1</v>
      </c>
      <c r="AJ679" s="13" t="s">
        <v>704</v>
      </c>
      <c r="AK679" s="13">
        <v>8</v>
      </c>
      <c r="AM679" s="13" t="s">
        <v>315</v>
      </c>
    </row>
    <row r="680" spans="1:40" ht="15" customHeight="1" x14ac:dyDescent="0.25">
      <c r="A680" s="13" t="s">
        <v>925</v>
      </c>
      <c r="B680" s="13" t="s">
        <v>930</v>
      </c>
      <c r="C680" s="13">
        <v>2022</v>
      </c>
      <c r="D680" s="13">
        <v>250</v>
      </c>
      <c r="E680" s="13" t="s">
        <v>270</v>
      </c>
      <c r="F680" t="s">
        <v>921</v>
      </c>
      <c r="G680" t="s">
        <v>903</v>
      </c>
      <c r="H680" t="s">
        <v>923</v>
      </c>
      <c r="I680">
        <v>56.997169999999997</v>
      </c>
      <c r="J680">
        <v>-111.91819</v>
      </c>
      <c r="K680" s="13" t="s">
        <v>573</v>
      </c>
      <c r="L680" s="13">
        <v>2</v>
      </c>
      <c r="M680" s="53">
        <v>44756</v>
      </c>
      <c r="N680" s="13" t="s">
        <v>281</v>
      </c>
      <c r="O680" s="13">
        <v>2</v>
      </c>
      <c r="P680" s="13">
        <v>100</v>
      </c>
      <c r="Q680" s="13" t="s">
        <v>16</v>
      </c>
      <c r="R680" s="13" t="s">
        <v>13</v>
      </c>
      <c r="S680" s="13" t="s">
        <v>583</v>
      </c>
      <c r="T680" s="13" t="s">
        <v>593</v>
      </c>
      <c r="U680" s="13" t="s">
        <v>615</v>
      </c>
      <c r="V680" s="13" t="s">
        <v>665</v>
      </c>
      <c r="W680" s="13" t="s">
        <v>686</v>
      </c>
      <c r="X680" s="13">
        <v>129483</v>
      </c>
      <c r="Y680" s="13" t="s">
        <v>325</v>
      </c>
      <c r="AB680" s="13">
        <v>3</v>
      </c>
      <c r="AF680" s="13">
        <f t="shared" si="46"/>
        <v>3</v>
      </c>
      <c r="AG680" s="54">
        <f t="shared" si="48"/>
        <v>50</v>
      </c>
      <c r="AH680" s="57">
        <f t="shared" si="47"/>
        <v>150</v>
      </c>
      <c r="AI680" s="13">
        <v>1</v>
      </c>
      <c r="AJ680" s="13" t="s">
        <v>704</v>
      </c>
      <c r="AK680" s="13">
        <v>10</v>
      </c>
      <c r="AM680" s="13" t="s">
        <v>325</v>
      </c>
    </row>
    <row r="681" spans="1:40" ht="15" customHeight="1" x14ac:dyDescent="0.25">
      <c r="A681" s="13" t="s">
        <v>925</v>
      </c>
      <c r="B681" s="13" t="s">
        <v>930</v>
      </c>
      <c r="C681" s="13">
        <v>2022</v>
      </c>
      <c r="D681" s="13">
        <v>250</v>
      </c>
      <c r="E681" s="13" t="s">
        <v>270</v>
      </c>
      <c r="F681" t="s">
        <v>921</v>
      </c>
      <c r="G681" t="s">
        <v>903</v>
      </c>
      <c r="H681" t="s">
        <v>923</v>
      </c>
      <c r="I681">
        <v>56.997169999999997</v>
      </c>
      <c r="J681">
        <v>-111.91819</v>
      </c>
      <c r="K681" s="13" t="s">
        <v>573</v>
      </c>
      <c r="L681" s="13">
        <v>2</v>
      </c>
      <c r="M681" s="53">
        <v>44756</v>
      </c>
      <c r="N681" s="13" t="s">
        <v>281</v>
      </c>
      <c r="O681" s="13">
        <v>2</v>
      </c>
      <c r="P681" s="13">
        <v>100</v>
      </c>
      <c r="Q681" s="13" t="s">
        <v>16</v>
      </c>
      <c r="R681" s="13" t="s">
        <v>13</v>
      </c>
      <c r="S681" s="13" t="s">
        <v>583</v>
      </c>
      <c r="T681" s="13" t="s">
        <v>593</v>
      </c>
      <c r="U681" s="13" t="s">
        <v>615</v>
      </c>
      <c r="V681" s="13" t="s">
        <v>665</v>
      </c>
      <c r="W681" s="13" t="s">
        <v>686</v>
      </c>
      <c r="X681" s="13">
        <v>129564</v>
      </c>
      <c r="Y681" s="13" t="s">
        <v>318</v>
      </c>
      <c r="AB681" s="13">
        <v>2</v>
      </c>
      <c r="AF681" s="13">
        <f t="shared" si="46"/>
        <v>2</v>
      </c>
      <c r="AG681" s="54">
        <f t="shared" si="48"/>
        <v>50</v>
      </c>
      <c r="AH681" s="57">
        <f t="shared" si="47"/>
        <v>100</v>
      </c>
      <c r="AI681" s="13">
        <v>1</v>
      </c>
      <c r="AJ681" s="13" t="s">
        <v>703</v>
      </c>
      <c r="AK681" s="13">
        <v>10</v>
      </c>
      <c r="AM681" s="13" t="s">
        <v>318</v>
      </c>
    </row>
    <row r="682" spans="1:40" ht="15" customHeight="1" x14ac:dyDescent="0.25">
      <c r="A682" s="13" t="s">
        <v>925</v>
      </c>
      <c r="B682" s="13" t="s">
        <v>930</v>
      </c>
      <c r="C682" s="13">
        <v>2022</v>
      </c>
      <c r="D682" s="13">
        <v>250</v>
      </c>
      <c r="E682" s="13" t="s">
        <v>270</v>
      </c>
      <c r="F682" t="s">
        <v>921</v>
      </c>
      <c r="G682" t="s">
        <v>903</v>
      </c>
      <c r="H682" t="s">
        <v>923</v>
      </c>
      <c r="I682">
        <v>56.997169999999997</v>
      </c>
      <c r="J682">
        <v>-111.91819</v>
      </c>
      <c r="K682" s="13" t="s">
        <v>573</v>
      </c>
      <c r="L682" s="13">
        <v>2</v>
      </c>
      <c r="M682" s="53">
        <v>44756</v>
      </c>
      <c r="N682" s="13" t="s">
        <v>281</v>
      </c>
      <c r="O682" s="13">
        <v>2</v>
      </c>
      <c r="P682" s="13">
        <v>100</v>
      </c>
      <c r="Q682" s="13" t="s">
        <v>16</v>
      </c>
      <c r="R682" s="13" t="s">
        <v>13</v>
      </c>
      <c r="S682" s="13" t="s">
        <v>583</v>
      </c>
      <c r="T682" s="13" t="s">
        <v>593</v>
      </c>
      <c r="U682" s="13" t="s">
        <v>615</v>
      </c>
      <c r="V682" s="13" t="s">
        <v>665</v>
      </c>
      <c r="W682" s="13" t="s">
        <v>687</v>
      </c>
      <c r="X682" s="13" t="s">
        <v>702</v>
      </c>
      <c r="Y682" s="13" t="s">
        <v>311</v>
      </c>
      <c r="AB682" s="13">
        <v>19</v>
      </c>
      <c r="AF682" s="13">
        <f t="shared" si="46"/>
        <v>19</v>
      </c>
      <c r="AG682" s="54">
        <f t="shared" si="48"/>
        <v>50</v>
      </c>
      <c r="AH682" s="57">
        <f t="shared" si="47"/>
        <v>950</v>
      </c>
      <c r="AI682" s="13">
        <v>1</v>
      </c>
      <c r="AJ682" s="13" t="s">
        <v>704</v>
      </c>
      <c r="AK682" s="13">
        <v>6</v>
      </c>
      <c r="AM682" s="13" t="s">
        <v>311</v>
      </c>
      <c r="AN682" s="13" t="s">
        <v>714</v>
      </c>
    </row>
    <row r="683" spans="1:40" ht="15" customHeight="1" x14ac:dyDescent="0.25">
      <c r="A683" s="13" t="s">
        <v>925</v>
      </c>
      <c r="B683" s="13" t="s">
        <v>930</v>
      </c>
      <c r="C683" s="13">
        <v>2022</v>
      </c>
      <c r="D683" s="13">
        <v>250</v>
      </c>
      <c r="E683" s="13" t="s">
        <v>270</v>
      </c>
      <c r="F683" t="s">
        <v>921</v>
      </c>
      <c r="G683" t="s">
        <v>903</v>
      </c>
      <c r="H683" t="s">
        <v>923</v>
      </c>
      <c r="I683">
        <v>56.997169999999997</v>
      </c>
      <c r="J683">
        <v>-111.91819</v>
      </c>
      <c r="K683" s="13" t="s">
        <v>573</v>
      </c>
      <c r="L683" s="13">
        <v>2</v>
      </c>
      <c r="M683" s="53">
        <v>44756</v>
      </c>
      <c r="N683" s="13" t="s">
        <v>281</v>
      </c>
      <c r="O683" s="13">
        <v>2</v>
      </c>
      <c r="P683" s="13">
        <v>100</v>
      </c>
      <c r="Q683" s="13" t="s">
        <v>16</v>
      </c>
      <c r="R683" s="13" t="s">
        <v>13</v>
      </c>
      <c r="S683" s="13" t="s">
        <v>583</v>
      </c>
      <c r="T683" s="13" t="s">
        <v>593</v>
      </c>
      <c r="U683" s="13" t="s">
        <v>615</v>
      </c>
      <c r="V683" s="13" t="s">
        <v>665</v>
      </c>
      <c r="W683" s="13" t="s">
        <v>687</v>
      </c>
      <c r="X683" s="13">
        <v>129935</v>
      </c>
      <c r="Y683" s="13" t="s">
        <v>310</v>
      </c>
      <c r="AB683" s="13">
        <v>18</v>
      </c>
      <c r="AF683" s="13">
        <f t="shared" si="46"/>
        <v>18</v>
      </c>
      <c r="AG683" s="54">
        <f t="shared" si="48"/>
        <v>50</v>
      </c>
      <c r="AH683" s="57">
        <f t="shared" si="47"/>
        <v>900</v>
      </c>
      <c r="AI683" s="13">
        <v>1</v>
      </c>
      <c r="AJ683" s="13" t="s">
        <v>704</v>
      </c>
      <c r="AK683" s="13">
        <v>6</v>
      </c>
      <c r="AM683" s="13" t="s">
        <v>310</v>
      </c>
    </row>
    <row r="684" spans="1:40" ht="15" customHeight="1" x14ac:dyDescent="0.25">
      <c r="A684" s="13" t="s">
        <v>925</v>
      </c>
      <c r="B684" s="13" t="s">
        <v>930</v>
      </c>
      <c r="C684" s="13">
        <v>2022</v>
      </c>
      <c r="D684" s="13">
        <v>250</v>
      </c>
      <c r="E684" s="13" t="s">
        <v>270</v>
      </c>
      <c r="F684" t="s">
        <v>921</v>
      </c>
      <c r="G684" t="s">
        <v>903</v>
      </c>
      <c r="H684" t="s">
        <v>923</v>
      </c>
      <c r="I684">
        <v>56.997169999999997</v>
      </c>
      <c r="J684">
        <v>-111.91819</v>
      </c>
      <c r="K684" s="13" t="s">
        <v>573</v>
      </c>
      <c r="L684" s="13">
        <v>2</v>
      </c>
      <c r="M684" s="53">
        <v>44756</v>
      </c>
      <c r="N684" s="13" t="s">
        <v>281</v>
      </c>
      <c r="O684" s="13">
        <v>2</v>
      </c>
      <c r="P684" s="13">
        <v>100</v>
      </c>
      <c r="Q684" s="13" t="s">
        <v>16</v>
      </c>
      <c r="R684" s="13" t="s">
        <v>13</v>
      </c>
      <c r="S684" s="13" t="s">
        <v>583</v>
      </c>
      <c r="T684" s="13" t="s">
        <v>593</v>
      </c>
      <c r="U684" s="13" t="s">
        <v>615</v>
      </c>
      <c r="V684" s="13" t="s">
        <v>661</v>
      </c>
      <c r="X684" s="13">
        <v>128463</v>
      </c>
      <c r="Y684" s="13" t="s">
        <v>316</v>
      </c>
      <c r="AB684" s="13">
        <v>12</v>
      </c>
      <c r="AF684" s="13">
        <f t="shared" si="46"/>
        <v>12</v>
      </c>
      <c r="AG684" s="54">
        <f t="shared" si="48"/>
        <v>50</v>
      </c>
      <c r="AH684" s="57">
        <f t="shared" si="47"/>
        <v>600</v>
      </c>
      <c r="AI684" s="13">
        <v>1</v>
      </c>
      <c r="AJ684" s="13" t="s">
        <v>704</v>
      </c>
      <c r="AK684" s="13">
        <v>10</v>
      </c>
      <c r="AM684" s="13" t="s">
        <v>316</v>
      </c>
    </row>
    <row r="685" spans="1:40" ht="15" customHeight="1" x14ac:dyDescent="0.25">
      <c r="A685" s="13" t="s">
        <v>925</v>
      </c>
      <c r="B685" s="13" t="s">
        <v>930</v>
      </c>
      <c r="C685" s="13">
        <v>2022</v>
      </c>
      <c r="D685" s="13">
        <v>250</v>
      </c>
      <c r="E685" s="13" t="s">
        <v>270</v>
      </c>
      <c r="F685" t="s">
        <v>921</v>
      </c>
      <c r="G685" t="s">
        <v>903</v>
      </c>
      <c r="H685" t="s">
        <v>923</v>
      </c>
      <c r="I685">
        <v>56.997169999999997</v>
      </c>
      <c r="J685">
        <v>-111.91819</v>
      </c>
      <c r="K685" s="13" t="s">
        <v>573</v>
      </c>
      <c r="L685" s="13">
        <v>2</v>
      </c>
      <c r="M685" s="53">
        <v>44756</v>
      </c>
      <c r="N685" s="13" t="s">
        <v>281</v>
      </c>
      <c r="O685" s="13">
        <v>2</v>
      </c>
      <c r="P685" s="13">
        <v>100</v>
      </c>
      <c r="Q685" s="13" t="s">
        <v>16</v>
      </c>
      <c r="R685" s="13" t="s">
        <v>13</v>
      </c>
      <c r="S685" s="13" t="s">
        <v>583</v>
      </c>
      <c r="T685" s="13" t="s">
        <v>593</v>
      </c>
      <c r="U685" s="13" t="s">
        <v>615</v>
      </c>
      <c r="V685" s="13" t="s">
        <v>661</v>
      </c>
      <c r="X685" s="13">
        <v>128563</v>
      </c>
      <c r="Y685" s="13" t="s">
        <v>323</v>
      </c>
      <c r="AB685" s="13">
        <v>1</v>
      </c>
      <c r="AF685" s="13">
        <f t="shared" si="46"/>
        <v>1</v>
      </c>
      <c r="AG685" s="54">
        <f t="shared" si="48"/>
        <v>50</v>
      </c>
      <c r="AH685" s="57">
        <f t="shared" si="47"/>
        <v>50</v>
      </c>
      <c r="AI685" s="13">
        <v>1</v>
      </c>
      <c r="AJ685" s="13" t="s">
        <v>704</v>
      </c>
      <c r="AK685" s="13">
        <v>7</v>
      </c>
      <c r="AM685" s="13" t="s">
        <v>323</v>
      </c>
    </row>
    <row r="686" spans="1:40" ht="15" customHeight="1" x14ac:dyDescent="0.25">
      <c r="A686" s="13" t="s">
        <v>925</v>
      </c>
      <c r="B686" s="13" t="s">
        <v>930</v>
      </c>
      <c r="C686" s="13">
        <v>2022</v>
      </c>
      <c r="D686" s="13">
        <v>250</v>
      </c>
      <c r="E686" s="13" t="s">
        <v>270</v>
      </c>
      <c r="F686" t="s">
        <v>921</v>
      </c>
      <c r="G686" t="s">
        <v>903</v>
      </c>
      <c r="H686" t="s">
        <v>923</v>
      </c>
      <c r="I686">
        <v>56.997169999999997</v>
      </c>
      <c r="J686">
        <v>-111.91819</v>
      </c>
      <c r="K686" s="13" t="s">
        <v>573</v>
      </c>
      <c r="L686" s="13">
        <v>2</v>
      </c>
      <c r="M686" s="53">
        <v>44756</v>
      </c>
      <c r="N686" s="13" t="s">
        <v>281</v>
      </c>
      <c r="O686" s="13">
        <v>2</v>
      </c>
      <c r="P686" s="13">
        <v>100</v>
      </c>
      <c r="Q686" s="13" t="s">
        <v>16</v>
      </c>
      <c r="R686" s="13" t="s">
        <v>13</v>
      </c>
      <c r="S686" s="13" t="s">
        <v>583</v>
      </c>
      <c r="T686" s="13" t="s">
        <v>593</v>
      </c>
      <c r="U686" s="13" t="s">
        <v>615</v>
      </c>
      <c r="V686" s="13" t="s">
        <v>661</v>
      </c>
      <c r="X686" s="13" t="s">
        <v>702</v>
      </c>
      <c r="Y686" s="13" t="s">
        <v>319</v>
      </c>
      <c r="AB686" s="13">
        <v>2</v>
      </c>
      <c r="AF686" s="13">
        <f t="shared" si="46"/>
        <v>2</v>
      </c>
      <c r="AG686" s="54">
        <f t="shared" si="48"/>
        <v>50</v>
      </c>
      <c r="AH686" s="57">
        <f t="shared" si="47"/>
        <v>100</v>
      </c>
      <c r="AI686" s="13">
        <v>1</v>
      </c>
      <c r="AJ686" s="13" t="s">
        <v>704</v>
      </c>
      <c r="AK686" s="13">
        <v>6</v>
      </c>
      <c r="AM686" s="13" t="s">
        <v>319</v>
      </c>
      <c r="AN686" s="13" t="s">
        <v>714</v>
      </c>
    </row>
    <row r="687" spans="1:40" ht="15" customHeight="1" x14ac:dyDescent="0.25">
      <c r="A687" s="13" t="s">
        <v>925</v>
      </c>
      <c r="B687" s="13" t="s">
        <v>930</v>
      </c>
      <c r="C687" s="13">
        <v>2022</v>
      </c>
      <c r="D687" s="13">
        <v>250</v>
      </c>
      <c r="E687" s="13" t="s">
        <v>270</v>
      </c>
      <c r="F687" t="s">
        <v>921</v>
      </c>
      <c r="G687" t="s">
        <v>903</v>
      </c>
      <c r="H687" t="s">
        <v>923</v>
      </c>
      <c r="I687">
        <v>56.997169999999997</v>
      </c>
      <c r="J687">
        <v>-111.91819</v>
      </c>
      <c r="K687" s="13" t="s">
        <v>573</v>
      </c>
      <c r="L687" s="13">
        <v>2</v>
      </c>
      <c r="M687" s="53">
        <v>44756</v>
      </c>
      <c r="N687" s="13" t="s">
        <v>281</v>
      </c>
      <c r="O687" s="13">
        <v>2</v>
      </c>
      <c r="P687" s="13">
        <v>100</v>
      </c>
      <c r="Q687" s="13" t="s">
        <v>16</v>
      </c>
      <c r="R687" s="13" t="s">
        <v>13</v>
      </c>
      <c r="S687" s="13" t="s">
        <v>583</v>
      </c>
      <c r="T687" s="13" t="s">
        <v>593</v>
      </c>
      <c r="U687" s="13" t="s">
        <v>615</v>
      </c>
      <c r="V687" s="13" t="s">
        <v>661</v>
      </c>
      <c r="X687" s="13">
        <v>128457</v>
      </c>
      <c r="Y687" s="13" t="s">
        <v>321</v>
      </c>
      <c r="AB687" s="13">
        <v>59</v>
      </c>
      <c r="AF687" s="13">
        <f t="shared" si="46"/>
        <v>59</v>
      </c>
      <c r="AG687" s="54">
        <f t="shared" si="48"/>
        <v>50</v>
      </c>
      <c r="AH687" s="57">
        <f t="shared" si="47"/>
        <v>2950</v>
      </c>
      <c r="AJ687" s="13" t="s">
        <v>704</v>
      </c>
      <c r="AK687" s="13">
        <v>6</v>
      </c>
      <c r="AL687" s="13" t="s">
        <v>443</v>
      </c>
      <c r="AM687" s="13" t="s">
        <v>321</v>
      </c>
    </row>
    <row r="688" spans="1:40" ht="15" customHeight="1" x14ac:dyDescent="0.25">
      <c r="A688" s="13" t="s">
        <v>925</v>
      </c>
      <c r="B688" s="13" t="s">
        <v>930</v>
      </c>
      <c r="C688" s="13">
        <v>2022</v>
      </c>
      <c r="D688" s="13">
        <v>250</v>
      </c>
      <c r="E688" s="13" t="s">
        <v>270</v>
      </c>
      <c r="F688" t="s">
        <v>921</v>
      </c>
      <c r="G688" t="s">
        <v>903</v>
      </c>
      <c r="H688" t="s">
        <v>923</v>
      </c>
      <c r="I688">
        <v>56.997169999999997</v>
      </c>
      <c r="J688">
        <v>-111.91819</v>
      </c>
      <c r="K688" s="13" t="s">
        <v>573</v>
      </c>
      <c r="L688" s="13">
        <v>2</v>
      </c>
      <c r="M688" s="53">
        <v>44756</v>
      </c>
      <c r="N688" s="13" t="s">
        <v>281</v>
      </c>
      <c r="O688" s="13">
        <v>2</v>
      </c>
      <c r="P688" s="13">
        <v>100</v>
      </c>
      <c r="Q688" s="13" t="s">
        <v>16</v>
      </c>
      <c r="R688" s="13" t="s">
        <v>13</v>
      </c>
      <c r="S688" s="13" t="s">
        <v>583</v>
      </c>
      <c r="T688" s="13" t="s">
        <v>593</v>
      </c>
      <c r="U688" s="13" t="s">
        <v>615</v>
      </c>
      <c r="V688" s="13" t="s">
        <v>661</v>
      </c>
      <c r="X688" s="13">
        <v>129018</v>
      </c>
      <c r="Y688" s="13" t="s">
        <v>317</v>
      </c>
      <c r="AB688" s="13">
        <v>25</v>
      </c>
      <c r="AF688" s="13">
        <f t="shared" si="46"/>
        <v>25</v>
      </c>
      <c r="AG688" s="54">
        <f t="shared" si="48"/>
        <v>50</v>
      </c>
      <c r="AH688" s="57">
        <f t="shared" si="47"/>
        <v>1250</v>
      </c>
      <c r="AI688" s="13">
        <v>1</v>
      </c>
      <c r="AJ688" s="13" t="s">
        <v>704</v>
      </c>
      <c r="AK688" s="13">
        <v>8</v>
      </c>
      <c r="AM688" s="13" t="s">
        <v>317</v>
      </c>
    </row>
    <row r="689" spans="1:40" ht="15" customHeight="1" x14ac:dyDescent="0.25">
      <c r="A689" s="13" t="s">
        <v>925</v>
      </c>
      <c r="B689" s="13" t="s">
        <v>930</v>
      </c>
      <c r="C689" s="13">
        <v>2022</v>
      </c>
      <c r="D689" s="13">
        <v>250</v>
      </c>
      <c r="E689" s="13" t="s">
        <v>270</v>
      </c>
      <c r="F689" t="s">
        <v>921</v>
      </c>
      <c r="G689" t="s">
        <v>903</v>
      </c>
      <c r="H689" t="s">
        <v>923</v>
      </c>
      <c r="I689">
        <v>56.997169999999997</v>
      </c>
      <c r="J689">
        <v>-111.91819</v>
      </c>
      <c r="K689" s="13" t="s">
        <v>573</v>
      </c>
      <c r="L689" s="13">
        <v>2</v>
      </c>
      <c r="M689" s="53">
        <v>44756</v>
      </c>
      <c r="N689" s="13" t="s">
        <v>281</v>
      </c>
      <c r="O689" s="13">
        <v>2</v>
      </c>
      <c r="P689" s="13">
        <v>100</v>
      </c>
      <c r="Q689" s="13" t="s">
        <v>16</v>
      </c>
      <c r="R689" s="13" t="s">
        <v>13</v>
      </c>
      <c r="S689" s="13" t="s">
        <v>583</v>
      </c>
      <c r="T689" s="13" t="s">
        <v>593</v>
      </c>
      <c r="U689" s="13" t="s">
        <v>615</v>
      </c>
      <c r="V689" s="13" t="s">
        <v>660</v>
      </c>
      <c r="W689" s="13" t="s">
        <v>684</v>
      </c>
      <c r="X689" s="13">
        <v>128079</v>
      </c>
      <c r="Y689" s="13" t="s">
        <v>309</v>
      </c>
      <c r="AB689" s="13">
        <v>3</v>
      </c>
      <c r="AF689" s="13">
        <f t="shared" si="46"/>
        <v>3</v>
      </c>
      <c r="AG689" s="54">
        <f t="shared" si="48"/>
        <v>50</v>
      </c>
      <c r="AH689" s="57">
        <f t="shared" si="47"/>
        <v>150</v>
      </c>
      <c r="AI689" s="13">
        <v>1</v>
      </c>
      <c r="AJ689" s="13" t="s">
        <v>703</v>
      </c>
      <c r="AK689" s="13">
        <v>8</v>
      </c>
      <c r="AM689" s="13" t="s">
        <v>309</v>
      </c>
    </row>
    <row r="690" spans="1:40" ht="15" customHeight="1" x14ac:dyDescent="0.25">
      <c r="A690" s="13" t="s">
        <v>925</v>
      </c>
      <c r="B690" s="13" t="s">
        <v>930</v>
      </c>
      <c r="C690" s="13">
        <v>2022</v>
      </c>
      <c r="D690" s="13">
        <v>250</v>
      </c>
      <c r="E690" s="13" t="s">
        <v>270</v>
      </c>
      <c r="F690" t="s">
        <v>921</v>
      </c>
      <c r="G690" t="s">
        <v>903</v>
      </c>
      <c r="H690" t="s">
        <v>923</v>
      </c>
      <c r="I690">
        <v>56.997169999999997</v>
      </c>
      <c r="J690">
        <v>-111.91819</v>
      </c>
      <c r="K690" s="13" t="s">
        <v>573</v>
      </c>
      <c r="L690" s="13">
        <v>2</v>
      </c>
      <c r="M690" s="53">
        <v>44756</v>
      </c>
      <c r="N690" s="13" t="s">
        <v>281</v>
      </c>
      <c r="O690" s="13">
        <v>2</v>
      </c>
      <c r="P690" s="13">
        <v>100</v>
      </c>
      <c r="Q690" s="13" t="s">
        <v>16</v>
      </c>
      <c r="R690" s="13" t="s">
        <v>13</v>
      </c>
      <c r="S690" s="13" t="s">
        <v>583</v>
      </c>
      <c r="T690" s="13" t="s">
        <v>593</v>
      </c>
      <c r="U690" s="13" t="s">
        <v>615</v>
      </c>
      <c r="V690" s="13" t="s">
        <v>660</v>
      </c>
      <c r="W690" s="13" t="s">
        <v>684</v>
      </c>
      <c r="X690" s="13">
        <v>128078</v>
      </c>
      <c r="Y690" s="13" t="s">
        <v>324</v>
      </c>
      <c r="AB690" s="13">
        <v>2</v>
      </c>
      <c r="AF690" s="13">
        <f t="shared" si="46"/>
        <v>2</v>
      </c>
      <c r="AG690" s="54">
        <f t="shared" si="48"/>
        <v>50</v>
      </c>
      <c r="AH690" s="57">
        <f t="shared" si="47"/>
        <v>100</v>
      </c>
      <c r="AJ690" s="13" t="s">
        <v>703</v>
      </c>
      <c r="AK690" s="13">
        <v>7</v>
      </c>
      <c r="AM690" s="13" t="s">
        <v>312</v>
      </c>
      <c r="AN690" s="13" t="s">
        <v>324</v>
      </c>
    </row>
    <row r="691" spans="1:40" ht="15" customHeight="1" x14ac:dyDescent="0.25">
      <c r="A691" s="13" t="s">
        <v>925</v>
      </c>
      <c r="B691" s="13" t="s">
        <v>930</v>
      </c>
      <c r="C691" s="13">
        <v>2022</v>
      </c>
      <c r="D691" s="13">
        <v>250</v>
      </c>
      <c r="E691" s="13" t="s">
        <v>270</v>
      </c>
      <c r="F691" t="s">
        <v>921</v>
      </c>
      <c r="G691" t="s">
        <v>903</v>
      </c>
      <c r="H691" t="s">
        <v>923</v>
      </c>
      <c r="I691">
        <v>56.997169999999997</v>
      </c>
      <c r="J691">
        <v>-111.91819</v>
      </c>
      <c r="K691" s="13" t="s">
        <v>573</v>
      </c>
      <c r="L691" s="13">
        <v>2</v>
      </c>
      <c r="M691" s="53">
        <v>44756</v>
      </c>
      <c r="N691" s="13" t="s">
        <v>281</v>
      </c>
      <c r="O691" s="13">
        <v>2</v>
      </c>
      <c r="P691" s="13">
        <v>100</v>
      </c>
      <c r="Q691" s="13" t="s">
        <v>16</v>
      </c>
      <c r="R691" s="13" t="s">
        <v>13</v>
      </c>
      <c r="S691" s="13" t="s">
        <v>583</v>
      </c>
      <c r="T691" s="13" t="s">
        <v>593</v>
      </c>
      <c r="U691" s="13" t="s">
        <v>615</v>
      </c>
      <c r="V691" s="13" t="s">
        <v>660</v>
      </c>
      <c r="W691" s="13" t="s">
        <v>685</v>
      </c>
      <c r="X691" s="13">
        <v>128277</v>
      </c>
      <c r="Y691" s="13" t="s">
        <v>308</v>
      </c>
      <c r="AB691" s="13">
        <v>2</v>
      </c>
      <c r="AF691" s="13">
        <f t="shared" si="46"/>
        <v>2</v>
      </c>
      <c r="AG691" s="54">
        <f t="shared" si="48"/>
        <v>50</v>
      </c>
      <c r="AH691" s="57">
        <f t="shared" si="47"/>
        <v>100</v>
      </c>
      <c r="AI691" s="13">
        <v>1</v>
      </c>
      <c r="AJ691" s="13" t="s">
        <v>703</v>
      </c>
      <c r="AK691" s="13">
        <v>9</v>
      </c>
      <c r="AM691" s="13" t="s">
        <v>308</v>
      </c>
    </row>
    <row r="692" spans="1:40" ht="15" customHeight="1" x14ac:dyDescent="0.25">
      <c r="A692" s="13" t="s">
        <v>925</v>
      </c>
      <c r="B692" s="13" t="s">
        <v>930</v>
      </c>
      <c r="C692" s="13">
        <v>2022</v>
      </c>
      <c r="D692" s="13">
        <v>250</v>
      </c>
      <c r="E692" s="13" t="s">
        <v>270</v>
      </c>
      <c r="F692" t="s">
        <v>921</v>
      </c>
      <c r="G692" t="s">
        <v>903</v>
      </c>
      <c r="H692" t="s">
        <v>923</v>
      </c>
      <c r="I692">
        <v>56.997169999999997</v>
      </c>
      <c r="J692">
        <v>-111.91819</v>
      </c>
      <c r="K692" s="13" t="s">
        <v>573</v>
      </c>
      <c r="L692" s="13">
        <v>2</v>
      </c>
      <c r="M692" s="53">
        <v>44756</v>
      </c>
      <c r="N692" s="13" t="s">
        <v>281</v>
      </c>
      <c r="O692" s="13">
        <v>2</v>
      </c>
      <c r="P692" s="13">
        <v>100</v>
      </c>
      <c r="Q692" s="13" t="s">
        <v>16</v>
      </c>
      <c r="R692" s="13" t="s">
        <v>13</v>
      </c>
      <c r="S692" s="13" t="s">
        <v>583</v>
      </c>
      <c r="T692" s="13" t="s">
        <v>593</v>
      </c>
      <c r="U692" s="13" t="s">
        <v>615</v>
      </c>
      <c r="V692" s="13" t="s">
        <v>660</v>
      </c>
      <c r="X692" s="13">
        <v>127994</v>
      </c>
      <c r="Y692" s="13" t="s">
        <v>312</v>
      </c>
      <c r="AB692" s="13">
        <v>2</v>
      </c>
      <c r="AF692" s="13">
        <f t="shared" si="46"/>
        <v>2</v>
      </c>
      <c r="AG692" s="54">
        <f t="shared" si="48"/>
        <v>50</v>
      </c>
      <c r="AH692" s="57">
        <f t="shared" si="47"/>
        <v>100</v>
      </c>
      <c r="AJ692" s="13" t="s">
        <v>703</v>
      </c>
      <c r="AK692" s="13">
        <v>7</v>
      </c>
      <c r="AL692" s="13" t="s">
        <v>443</v>
      </c>
      <c r="AM692" s="13" t="s">
        <v>312</v>
      </c>
    </row>
    <row r="693" spans="1:40" ht="15" customHeight="1" x14ac:dyDescent="0.25">
      <c r="A693" s="13" t="s">
        <v>925</v>
      </c>
      <c r="B693" s="13" t="s">
        <v>930</v>
      </c>
      <c r="C693" s="13">
        <v>2022</v>
      </c>
      <c r="D693" s="13">
        <v>250</v>
      </c>
      <c r="E693" s="13" t="s">
        <v>270</v>
      </c>
      <c r="F693" t="s">
        <v>921</v>
      </c>
      <c r="G693" t="s">
        <v>903</v>
      </c>
      <c r="H693" t="s">
        <v>923</v>
      </c>
      <c r="I693">
        <v>56.997169999999997</v>
      </c>
      <c r="J693">
        <v>-111.91819</v>
      </c>
      <c r="K693" s="13" t="s">
        <v>573</v>
      </c>
      <c r="L693" s="13">
        <v>2</v>
      </c>
      <c r="M693" s="53">
        <v>44756</v>
      </c>
      <c r="N693" s="13" t="s">
        <v>281</v>
      </c>
      <c r="O693" s="13">
        <v>2</v>
      </c>
      <c r="P693" s="13">
        <v>100</v>
      </c>
      <c r="Q693" s="13" t="s">
        <v>16</v>
      </c>
      <c r="R693" s="13" t="s">
        <v>13</v>
      </c>
      <c r="S693" s="13" t="s">
        <v>583</v>
      </c>
      <c r="T693" s="13" t="s">
        <v>593</v>
      </c>
      <c r="U693" s="13" t="s">
        <v>615</v>
      </c>
      <c r="X693" s="13">
        <v>127917</v>
      </c>
      <c r="Y693" s="13" t="s">
        <v>322</v>
      </c>
      <c r="AB693" s="13">
        <v>21</v>
      </c>
      <c r="AF693" s="13">
        <f t="shared" si="46"/>
        <v>21</v>
      </c>
      <c r="AG693" s="54">
        <f t="shared" si="48"/>
        <v>50</v>
      </c>
      <c r="AH693" s="57">
        <f t="shared" si="47"/>
        <v>1050</v>
      </c>
      <c r="AJ693" s="13" t="s">
        <v>704</v>
      </c>
      <c r="AK693" s="13">
        <v>8</v>
      </c>
      <c r="AL693" s="13" t="s">
        <v>443</v>
      </c>
      <c r="AM693" s="13" t="s">
        <v>322</v>
      </c>
    </row>
    <row r="694" spans="1:40" ht="15" customHeight="1" x14ac:dyDescent="0.25">
      <c r="A694" s="13" t="s">
        <v>925</v>
      </c>
      <c r="B694" s="13" t="s">
        <v>930</v>
      </c>
      <c r="C694" s="13">
        <v>2022</v>
      </c>
      <c r="D694" s="13">
        <v>250</v>
      </c>
      <c r="E694" s="13" t="s">
        <v>270</v>
      </c>
      <c r="F694" t="s">
        <v>921</v>
      </c>
      <c r="G694" t="s">
        <v>903</v>
      </c>
      <c r="H694" t="s">
        <v>923</v>
      </c>
      <c r="I694">
        <v>56.997169999999997</v>
      </c>
      <c r="J694">
        <v>-111.91819</v>
      </c>
      <c r="K694" s="13" t="s">
        <v>573</v>
      </c>
      <c r="L694" s="13">
        <v>2</v>
      </c>
      <c r="M694" s="53">
        <v>44756</v>
      </c>
      <c r="N694" s="13" t="s">
        <v>281</v>
      </c>
      <c r="O694" s="13">
        <v>2</v>
      </c>
      <c r="P694" s="13">
        <v>100</v>
      </c>
      <c r="Q694" s="13" t="s">
        <v>16</v>
      </c>
      <c r="R694" s="13" t="s">
        <v>13</v>
      </c>
      <c r="S694" s="13" t="s">
        <v>583</v>
      </c>
      <c r="T694" s="13" t="s">
        <v>593</v>
      </c>
      <c r="X694" s="13">
        <v>118831</v>
      </c>
      <c r="Y694" s="13" t="s">
        <v>341</v>
      </c>
      <c r="AD694" s="13">
        <v>1</v>
      </c>
      <c r="AF694" s="13">
        <f t="shared" si="46"/>
        <v>1</v>
      </c>
      <c r="AG694" s="54">
        <f t="shared" si="48"/>
        <v>50</v>
      </c>
      <c r="AH694" s="57">
        <f t="shared" si="47"/>
        <v>50</v>
      </c>
      <c r="AJ694" s="13" t="s">
        <v>708</v>
      </c>
      <c r="AK694" s="13">
        <v>1</v>
      </c>
      <c r="AL694" s="13" t="s">
        <v>781</v>
      </c>
      <c r="AM694" s="13" t="s">
        <v>341</v>
      </c>
    </row>
    <row r="695" spans="1:40" ht="15" customHeight="1" x14ac:dyDescent="0.25">
      <c r="A695" s="13" t="s">
        <v>925</v>
      </c>
      <c r="B695" s="13" t="s">
        <v>930</v>
      </c>
      <c r="C695" s="13">
        <v>2022</v>
      </c>
      <c r="D695" s="13">
        <v>250</v>
      </c>
      <c r="E695" s="13" t="s">
        <v>270</v>
      </c>
      <c r="F695" t="s">
        <v>921</v>
      </c>
      <c r="G695" t="s">
        <v>903</v>
      </c>
      <c r="H695" t="s">
        <v>923</v>
      </c>
      <c r="I695">
        <v>56.997169999999997</v>
      </c>
      <c r="J695">
        <v>-111.91819</v>
      </c>
      <c r="K695" s="13" t="s">
        <v>573</v>
      </c>
      <c r="L695" s="13">
        <v>2</v>
      </c>
      <c r="M695" s="53">
        <v>44756</v>
      </c>
      <c r="N695" s="13" t="s">
        <v>281</v>
      </c>
      <c r="O695" s="13">
        <v>2</v>
      </c>
      <c r="P695" s="13">
        <v>100</v>
      </c>
      <c r="Q695" s="13" t="s">
        <v>14</v>
      </c>
      <c r="R695" s="13" t="s">
        <v>13</v>
      </c>
      <c r="S695" s="13" t="s">
        <v>583</v>
      </c>
      <c r="T695" s="13" t="s">
        <v>597</v>
      </c>
      <c r="X695" s="13">
        <v>100502</v>
      </c>
      <c r="Y695" s="13" t="s">
        <v>343</v>
      </c>
      <c r="AC695" s="13">
        <v>54</v>
      </c>
      <c r="AF695" s="13">
        <f t="shared" si="46"/>
        <v>54</v>
      </c>
      <c r="AG695" s="54">
        <f t="shared" si="48"/>
        <v>50</v>
      </c>
      <c r="AH695" s="57">
        <f t="shared" si="47"/>
        <v>2700</v>
      </c>
      <c r="AI695" s="13">
        <v>1</v>
      </c>
      <c r="AJ695" s="13" t="s">
        <v>708</v>
      </c>
      <c r="AK695" s="13">
        <v>1</v>
      </c>
      <c r="AL695" s="13" t="s">
        <v>788</v>
      </c>
      <c r="AM695" s="13" t="s">
        <v>343</v>
      </c>
    </row>
    <row r="696" spans="1:40" ht="15" customHeight="1" x14ac:dyDescent="0.25">
      <c r="A696" s="13" t="s">
        <v>925</v>
      </c>
      <c r="B696" s="13" t="s">
        <v>930</v>
      </c>
      <c r="C696" s="13">
        <v>2022</v>
      </c>
      <c r="D696" s="13">
        <v>250</v>
      </c>
      <c r="E696" s="13" t="s">
        <v>270</v>
      </c>
      <c r="F696" t="s">
        <v>921</v>
      </c>
      <c r="G696" t="s">
        <v>903</v>
      </c>
      <c r="H696" t="s">
        <v>923</v>
      </c>
      <c r="I696">
        <v>56.997169999999997</v>
      </c>
      <c r="J696">
        <v>-111.91819</v>
      </c>
      <c r="K696" s="13" t="s">
        <v>573</v>
      </c>
      <c r="L696" s="13">
        <v>2</v>
      </c>
      <c r="M696" s="53">
        <v>44756</v>
      </c>
      <c r="N696" s="55" t="s">
        <v>287</v>
      </c>
      <c r="O696" s="13">
        <v>100</v>
      </c>
      <c r="P696" s="13">
        <v>100</v>
      </c>
      <c r="Q696" s="13" t="s">
        <v>22</v>
      </c>
      <c r="R696" s="13" t="s">
        <v>13</v>
      </c>
      <c r="S696" s="13" t="s">
        <v>583</v>
      </c>
      <c r="T696" s="13" t="s">
        <v>598</v>
      </c>
      <c r="U696" s="13" t="s">
        <v>643</v>
      </c>
      <c r="V696" s="13" t="s">
        <v>677</v>
      </c>
      <c r="W696" s="13" t="s">
        <v>694</v>
      </c>
      <c r="X696" s="13">
        <v>103558</v>
      </c>
      <c r="Y696" s="13" t="s">
        <v>346</v>
      </c>
      <c r="Z696" s="13">
        <v>2</v>
      </c>
      <c r="AF696" s="13">
        <f t="shared" si="46"/>
        <v>2</v>
      </c>
      <c r="AG696" s="54">
        <f t="shared" si="48"/>
        <v>1</v>
      </c>
      <c r="AH696" s="57">
        <f t="shared" si="47"/>
        <v>2</v>
      </c>
      <c r="AI696" s="13">
        <v>1</v>
      </c>
      <c r="AJ696" s="13" t="s">
        <v>703</v>
      </c>
      <c r="AK696" s="13">
        <v>1</v>
      </c>
      <c r="AM696" s="13" t="s">
        <v>702</v>
      </c>
      <c r="AN696" s="13" t="s">
        <v>737</v>
      </c>
    </row>
    <row r="697" spans="1:40" ht="15" customHeight="1" x14ac:dyDescent="0.25">
      <c r="A697" s="13" t="s">
        <v>925</v>
      </c>
      <c r="B697" s="13" t="s">
        <v>930</v>
      </c>
      <c r="C697" s="13">
        <v>2022</v>
      </c>
      <c r="D697" s="13">
        <v>250</v>
      </c>
      <c r="E697" s="13" t="s">
        <v>270</v>
      </c>
      <c r="F697" t="s">
        <v>921</v>
      </c>
      <c r="G697" t="s">
        <v>903</v>
      </c>
      <c r="H697" t="s">
        <v>923</v>
      </c>
      <c r="I697">
        <v>56.997169999999997</v>
      </c>
      <c r="J697">
        <v>-111.91819</v>
      </c>
      <c r="K697" s="13" t="s">
        <v>573</v>
      </c>
      <c r="L697" s="13">
        <v>2</v>
      </c>
      <c r="M697" s="53">
        <v>44756</v>
      </c>
      <c r="N697" s="55" t="s">
        <v>287</v>
      </c>
      <c r="O697" s="13">
        <v>100</v>
      </c>
      <c r="P697" s="13">
        <v>100</v>
      </c>
      <c r="Q697" s="13" t="s">
        <v>97</v>
      </c>
      <c r="R697" s="13" t="s">
        <v>13</v>
      </c>
      <c r="S697" s="13" t="s">
        <v>583</v>
      </c>
      <c r="T697" s="13" t="s">
        <v>599</v>
      </c>
      <c r="U697" s="13" t="s">
        <v>630</v>
      </c>
      <c r="X697" s="13" t="s">
        <v>702</v>
      </c>
      <c r="Y697" s="13" t="s">
        <v>397</v>
      </c>
      <c r="AC697" s="13">
        <v>1</v>
      </c>
      <c r="AF697" s="13">
        <f t="shared" si="46"/>
        <v>1</v>
      </c>
      <c r="AG697" s="54">
        <f t="shared" si="48"/>
        <v>1</v>
      </c>
      <c r="AH697" s="57">
        <f t="shared" si="47"/>
        <v>1</v>
      </c>
      <c r="AI697" s="13">
        <v>1</v>
      </c>
      <c r="AJ697" s="13" t="s">
        <v>703</v>
      </c>
      <c r="AK697" s="13">
        <v>8</v>
      </c>
      <c r="AM697" s="13" t="s">
        <v>702</v>
      </c>
      <c r="AN697" s="13" t="s">
        <v>737</v>
      </c>
    </row>
    <row r="698" spans="1:40" ht="15" customHeight="1" x14ac:dyDescent="0.25">
      <c r="A698" s="13" t="s">
        <v>925</v>
      </c>
      <c r="B698" s="13" t="s">
        <v>930</v>
      </c>
      <c r="C698" s="13">
        <v>2022</v>
      </c>
      <c r="D698" s="13">
        <v>250</v>
      </c>
      <c r="E698" s="13" t="s">
        <v>270</v>
      </c>
      <c r="F698" t="s">
        <v>921</v>
      </c>
      <c r="G698" t="s">
        <v>903</v>
      </c>
      <c r="H698" t="s">
        <v>923</v>
      </c>
      <c r="I698">
        <v>56.997169999999997</v>
      </c>
      <c r="J698">
        <v>-111.91819</v>
      </c>
      <c r="K698" s="13" t="s">
        <v>573</v>
      </c>
      <c r="L698" s="13">
        <v>2</v>
      </c>
      <c r="M698" s="53">
        <v>44756</v>
      </c>
      <c r="N698" s="13" t="s">
        <v>281</v>
      </c>
      <c r="O698" s="13">
        <v>2</v>
      </c>
      <c r="P698" s="13">
        <v>100</v>
      </c>
      <c r="Q698" s="13" t="s">
        <v>97</v>
      </c>
      <c r="R698" s="13" t="s">
        <v>13</v>
      </c>
      <c r="S698" s="13" t="s">
        <v>583</v>
      </c>
      <c r="T698" s="13" t="s">
        <v>599</v>
      </c>
      <c r="U698" s="13" t="s">
        <v>630</v>
      </c>
      <c r="X698" s="13">
        <v>102077</v>
      </c>
      <c r="Y698" s="13" t="s">
        <v>352</v>
      </c>
      <c r="AC698" s="13">
        <v>1</v>
      </c>
      <c r="AF698" s="13">
        <f t="shared" si="46"/>
        <v>1</v>
      </c>
      <c r="AG698" s="54">
        <f t="shared" si="48"/>
        <v>50</v>
      </c>
      <c r="AH698" s="57">
        <f t="shared" si="47"/>
        <v>50</v>
      </c>
      <c r="AJ698" s="13" t="s">
        <v>703</v>
      </c>
      <c r="AK698" s="13">
        <v>8</v>
      </c>
      <c r="AL698" s="13" t="s">
        <v>776</v>
      </c>
      <c r="AM698" s="13" t="s">
        <v>352</v>
      </c>
    </row>
    <row r="699" spans="1:40" ht="15" customHeight="1" x14ac:dyDescent="0.25">
      <c r="A699" s="13" t="s">
        <v>925</v>
      </c>
      <c r="B699" s="13" t="s">
        <v>930</v>
      </c>
      <c r="C699" s="13">
        <v>2022</v>
      </c>
      <c r="D699" s="13">
        <v>250</v>
      </c>
      <c r="E699" s="13" t="s">
        <v>270</v>
      </c>
      <c r="F699" t="s">
        <v>921</v>
      </c>
      <c r="G699" t="s">
        <v>903</v>
      </c>
      <c r="H699" t="s">
        <v>923</v>
      </c>
      <c r="I699">
        <v>56.997169999999997</v>
      </c>
      <c r="J699">
        <v>-111.91819</v>
      </c>
      <c r="K699" s="13" t="s">
        <v>573</v>
      </c>
      <c r="L699" s="13">
        <v>2</v>
      </c>
      <c r="M699" s="53">
        <v>44756</v>
      </c>
      <c r="N699" s="55" t="s">
        <v>287</v>
      </c>
      <c r="O699" s="13">
        <v>100</v>
      </c>
      <c r="P699" s="13">
        <v>100</v>
      </c>
      <c r="Q699" s="13" t="s">
        <v>97</v>
      </c>
      <c r="R699" s="13" t="s">
        <v>13</v>
      </c>
      <c r="S699" s="13" t="s">
        <v>583</v>
      </c>
      <c r="T699" s="13" t="s">
        <v>599</v>
      </c>
      <c r="U699" s="13" t="s">
        <v>629</v>
      </c>
      <c r="X699" s="13">
        <v>102062</v>
      </c>
      <c r="Y699" s="13" t="s">
        <v>431</v>
      </c>
      <c r="AC699" s="13">
        <v>12</v>
      </c>
      <c r="AF699" s="13">
        <f t="shared" si="46"/>
        <v>12</v>
      </c>
      <c r="AG699" s="54">
        <f t="shared" si="48"/>
        <v>1</v>
      </c>
      <c r="AH699" s="57">
        <f t="shared" si="47"/>
        <v>12</v>
      </c>
      <c r="AI699" s="13">
        <v>1</v>
      </c>
      <c r="AJ699" s="13" t="s">
        <v>703</v>
      </c>
      <c r="AK699" s="13">
        <v>6</v>
      </c>
      <c r="AM699" s="13" t="s">
        <v>702</v>
      </c>
      <c r="AN699" s="13" t="s">
        <v>737</v>
      </c>
    </row>
    <row r="700" spans="1:40" ht="15" customHeight="1" x14ac:dyDescent="0.25">
      <c r="A700" s="13" t="s">
        <v>925</v>
      </c>
      <c r="B700" s="13" t="s">
        <v>930</v>
      </c>
      <c r="C700" s="13">
        <v>2022</v>
      </c>
      <c r="D700" s="13">
        <v>250</v>
      </c>
      <c r="E700" s="13" t="s">
        <v>270</v>
      </c>
      <c r="F700" t="s">
        <v>921</v>
      </c>
      <c r="G700" t="s">
        <v>903</v>
      </c>
      <c r="H700" t="s">
        <v>923</v>
      </c>
      <c r="I700">
        <v>56.997169999999997</v>
      </c>
      <c r="J700">
        <v>-111.91819</v>
      </c>
      <c r="K700" s="13" t="s">
        <v>573</v>
      </c>
      <c r="L700" s="13">
        <v>2</v>
      </c>
      <c r="M700" s="53">
        <v>44756</v>
      </c>
      <c r="N700" s="55" t="s">
        <v>287</v>
      </c>
      <c r="O700" s="13">
        <v>100</v>
      </c>
      <c r="P700" s="13">
        <v>100</v>
      </c>
      <c r="Q700" s="13" t="s">
        <v>97</v>
      </c>
      <c r="R700" s="13" t="s">
        <v>13</v>
      </c>
      <c r="S700" s="13" t="s">
        <v>583</v>
      </c>
      <c r="T700" s="13" t="s">
        <v>599</v>
      </c>
      <c r="U700" s="13" t="s">
        <v>629</v>
      </c>
      <c r="X700" s="13">
        <v>102066</v>
      </c>
      <c r="Y700" s="13" t="s">
        <v>430</v>
      </c>
      <c r="AC700" s="13">
        <v>2</v>
      </c>
      <c r="AF700" s="13">
        <f t="shared" si="46"/>
        <v>2</v>
      </c>
      <c r="AG700" s="54">
        <f t="shared" si="48"/>
        <v>1</v>
      </c>
      <c r="AH700" s="57">
        <f t="shared" si="47"/>
        <v>2</v>
      </c>
      <c r="AI700" s="13">
        <v>1</v>
      </c>
      <c r="AJ700" s="13" t="s">
        <v>703</v>
      </c>
      <c r="AK700" s="13">
        <v>6</v>
      </c>
      <c r="AM700" s="13" t="s">
        <v>702</v>
      </c>
      <c r="AN700" s="13" t="s">
        <v>737</v>
      </c>
    </row>
    <row r="701" spans="1:40" ht="15" customHeight="1" x14ac:dyDescent="0.25">
      <c r="A701" s="13" t="s">
        <v>925</v>
      </c>
      <c r="B701" s="13" t="s">
        <v>930</v>
      </c>
      <c r="C701" s="13">
        <v>2022</v>
      </c>
      <c r="D701" s="13">
        <v>250</v>
      </c>
      <c r="E701" s="13" t="s">
        <v>270</v>
      </c>
      <c r="F701" t="s">
        <v>921</v>
      </c>
      <c r="G701" t="s">
        <v>903</v>
      </c>
      <c r="H701" t="s">
        <v>923</v>
      </c>
      <c r="I701">
        <v>56.997169999999997</v>
      </c>
      <c r="J701">
        <v>-111.91819</v>
      </c>
      <c r="K701" s="13" t="s">
        <v>573</v>
      </c>
      <c r="L701" s="13">
        <v>2</v>
      </c>
      <c r="M701" s="53">
        <v>44756</v>
      </c>
      <c r="N701" s="13" t="s">
        <v>281</v>
      </c>
      <c r="O701" s="13">
        <v>2</v>
      </c>
      <c r="P701" s="13">
        <v>100</v>
      </c>
      <c r="Q701" s="13" t="s">
        <v>97</v>
      </c>
      <c r="R701" s="13" t="s">
        <v>13</v>
      </c>
      <c r="S701" s="13" t="s">
        <v>583</v>
      </c>
      <c r="T701" s="13" t="s">
        <v>599</v>
      </c>
      <c r="U701" s="13" t="s">
        <v>629</v>
      </c>
      <c r="X701" s="13">
        <v>102061</v>
      </c>
      <c r="Y701" s="13" t="s">
        <v>351</v>
      </c>
      <c r="AC701" s="13">
        <v>2</v>
      </c>
      <c r="AF701" s="13">
        <f t="shared" si="46"/>
        <v>2</v>
      </c>
      <c r="AG701" s="54">
        <f t="shared" si="48"/>
        <v>50</v>
      </c>
      <c r="AH701" s="57">
        <f t="shared" si="47"/>
        <v>100</v>
      </c>
      <c r="AJ701" s="13" t="s">
        <v>703</v>
      </c>
      <c r="AK701" s="13">
        <v>6</v>
      </c>
      <c r="AL701" s="13" t="s">
        <v>776</v>
      </c>
      <c r="AM701" s="13" t="s">
        <v>351</v>
      </c>
    </row>
    <row r="702" spans="1:40" ht="15" customHeight="1" x14ac:dyDescent="0.25">
      <c r="A702" s="13" t="s">
        <v>925</v>
      </c>
      <c r="B702" s="13" t="s">
        <v>930</v>
      </c>
      <c r="C702" s="13">
        <v>2022</v>
      </c>
      <c r="D702" s="13">
        <v>250</v>
      </c>
      <c r="E702" s="13" t="s">
        <v>270</v>
      </c>
      <c r="F702" t="s">
        <v>921</v>
      </c>
      <c r="G702" t="s">
        <v>903</v>
      </c>
      <c r="H702" t="s">
        <v>923</v>
      </c>
      <c r="I702">
        <v>56.997169999999997</v>
      </c>
      <c r="J702">
        <v>-111.91819</v>
      </c>
      <c r="K702" s="13" t="s">
        <v>573</v>
      </c>
      <c r="L702" s="13">
        <v>2</v>
      </c>
      <c r="M702" s="53">
        <v>44756</v>
      </c>
      <c r="N702" s="55" t="s">
        <v>287</v>
      </c>
      <c r="O702" s="13">
        <v>100</v>
      </c>
      <c r="P702" s="13">
        <v>100</v>
      </c>
      <c r="Q702" s="13" t="s">
        <v>97</v>
      </c>
      <c r="R702" s="13" t="s">
        <v>13</v>
      </c>
      <c r="S702" s="13" t="s">
        <v>583</v>
      </c>
      <c r="T702" s="13" t="s">
        <v>599</v>
      </c>
      <c r="U702" s="13" t="s">
        <v>626</v>
      </c>
      <c r="X702" s="13">
        <v>101888</v>
      </c>
      <c r="Y702" s="13" t="s">
        <v>379</v>
      </c>
      <c r="AC702" s="13">
        <v>2</v>
      </c>
      <c r="AF702" s="13">
        <f t="shared" si="46"/>
        <v>2</v>
      </c>
      <c r="AG702" s="54">
        <f t="shared" si="48"/>
        <v>1</v>
      </c>
      <c r="AH702" s="57">
        <f t="shared" si="47"/>
        <v>2</v>
      </c>
      <c r="AI702" s="13">
        <v>1</v>
      </c>
      <c r="AJ702" s="13" t="s">
        <v>703</v>
      </c>
      <c r="AK702" s="13">
        <v>2</v>
      </c>
      <c r="AM702" s="13" t="s">
        <v>702</v>
      </c>
      <c r="AN702" s="13" t="s">
        <v>737</v>
      </c>
    </row>
    <row r="703" spans="1:40" ht="15" customHeight="1" x14ac:dyDescent="0.25">
      <c r="A703" s="13" t="s">
        <v>925</v>
      </c>
      <c r="B703" s="13" t="s">
        <v>930</v>
      </c>
      <c r="C703" s="13">
        <v>2022</v>
      </c>
      <c r="D703" s="13">
        <v>250</v>
      </c>
      <c r="E703" s="13" t="s">
        <v>270</v>
      </c>
      <c r="F703" t="s">
        <v>921</v>
      </c>
      <c r="G703" t="s">
        <v>903</v>
      </c>
      <c r="H703" t="s">
        <v>923</v>
      </c>
      <c r="I703">
        <v>56.997169999999997</v>
      </c>
      <c r="J703">
        <v>-111.91819</v>
      </c>
      <c r="K703" s="13" t="s">
        <v>573</v>
      </c>
      <c r="L703" s="13">
        <v>2</v>
      </c>
      <c r="M703" s="53">
        <v>44756</v>
      </c>
      <c r="N703" s="55" t="s">
        <v>287</v>
      </c>
      <c r="O703" s="13">
        <v>100</v>
      </c>
      <c r="P703" s="13">
        <v>100</v>
      </c>
      <c r="Q703" s="13" t="s">
        <v>97</v>
      </c>
      <c r="R703" s="13" t="s">
        <v>13</v>
      </c>
      <c r="S703" s="13" t="s">
        <v>583</v>
      </c>
      <c r="T703" s="13" t="s">
        <v>599</v>
      </c>
      <c r="U703" s="13" t="s">
        <v>626</v>
      </c>
      <c r="X703" s="13">
        <v>101885</v>
      </c>
      <c r="Y703" s="13" t="s">
        <v>408</v>
      </c>
      <c r="AC703" s="13">
        <v>2</v>
      </c>
      <c r="AF703" s="13">
        <f t="shared" si="46"/>
        <v>2</v>
      </c>
      <c r="AG703" s="54">
        <f t="shared" si="48"/>
        <v>1</v>
      </c>
      <c r="AH703" s="57">
        <f t="shared" si="47"/>
        <v>2</v>
      </c>
      <c r="AJ703" s="13" t="s">
        <v>703</v>
      </c>
      <c r="AK703" s="13">
        <v>2</v>
      </c>
      <c r="AM703" s="13" t="s">
        <v>702</v>
      </c>
      <c r="AN703" s="13" t="s">
        <v>737</v>
      </c>
    </row>
    <row r="704" spans="1:40" ht="15" customHeight="1" x14ac:dyDescent="0.25">
      <c r="A704" s="13" t="s">
        <v>925</v>
      </c>
      <c r="B704" s="13" t="s">
        <v>930</v>
      </c>
      <c r="C704" s="13">
        <v>2022</v>
      </c>
      <c r="D704" s="13">
        <v>250</v>
      </c>
      <c r="E704" s="13" t="s">
        <v>270</v>
      </c>
      <c r="F704" t="s">
        <v>921</v>
      </c>
      <c r="G704" t="s">
        <v>903</v>
      </c>
      <c r="H704" t="s">
        <v>923</v>
      </c>
      <c r="I704">
        <v>56.997169999999997</v>
      </c>
      <c r="J704">
        <v>-111.91819</v>
      </c>
      <c r="K704" s="13" t="s">
        <v>573</v>
      </c>
      <c r="L704" s="13">
        <v>2</v>
      </c>
      <c r="M704" s="53">
        <v>44756</v>
      </c>
      <c r="N704" s="55" t="s">
        <v>287</v>
      </c>
      <c r="O704" s="13">
        <v>100</v>
      </c>
      <c r="P704" s="13">
        <v>100</v>
      </c>
      <c r="Q704" s="13" t="s">
        <v>97</v>
      </c>
      <c r="R704" s="13" t="s">
        <v>13</v>
      </c>
      <c r="S704" s="13" t="s">
        <v>583</v>
      </c>
      <c r="T704" s="13" t="s">
        <v>599</v>
      </c>
      <c r="U704" s="13" t="s">
        <v>626</v>
      </c>
      <c r="X704" s="13">
        <v>101797</v>
      </c>
      <c r="Y704" s="13" t="s">
        <v>349</v>
      </c>
      <c r="AC704" s="13">
        <v>1</v>
      </c>
      <c r="AF704" s="13">
        <f t="shared" si="46"/>
        <v>1</v>
      </c>
      <c r="AG704" s="54">
        <f t="shared" si="48"/>
        <v>1</v>
      </c>
      <c r="AH704" s="57">
        <f t="shared" si="47"/>
        <v>1</v>
      </c>
      <c r="AJ704" s="13" t="s">
        <v>703</v>
      </c>
      <c r="AK704" s="13">
        <v>2</v>
      </c>
      <c r="AL704" s="13" t="s">
        <v>776</v>
      </c>
      <c r="AM704" s="13" t="s">
        <v>702</v>
      </c>
      <c r="AN704" s="13" t="s">
        <v>737</v>
      </c>
    </row>
    <row r="705" spans="1:39" ht="15" customHeight="1" x14ac:dyDescent="0.25">
      <c r="A705" s="13" t="s">
        <v>925</v>
      </c>
      <c r="B705" s="13" t="s">
        <v>930</v>
      </c>
      <c r="C705" s="13">
        <v>2022</v>
      </c>
      <c r="D705" s="13">
        <v>250</v>
      </c>
      <c r="E705" s="13" t="s">
        <v>270</v>
      </c>
      <c r="F705" t="s">
        <v>921</v>
      </c>
      <c r="G705" t="s">
        <v>903</v>
      </c>
      <c r="H705" t="s">
        <v>923</v>
      </c>
      <c r="I705">
        <v>56.997169999999997</v>
      </c>
      <c r="J705">
        <v>-111.91819</v>
      </c>
      <c r="K705" s="13" t="s">
        <v>573</v>
      </c>
      <c r="L705" s="13">
        <v>2</v>
      </c>
      <c r="M705" s="53">
        <v>44756</v>
      </c>
      <c r="N705" s="13" t="s">
        <v>281</v>
      </c>
      <c r="O705" s="13">
        <v>2</v>
      </c>
      <c r="P705" s="13">
        <v>100</v>
      </c>
      <c r="Q705" s="13" t="s">
        <v>97</v>
      </c>
      <c r="R705" s="13" t="s">
        <v>13</v>
      </c>
      <c r="S705" s="13" t="s">
        <v>583</v>
      </c>
      <c r="T705" s="13" t="s">
        <v>599</v>
      </c>
      <c r="X705" s="13">
        <v>102042</v>
      </c>
      <c r="Y705" s="13" t="s">
        <v>348</v>
      </c>
      <c r="AC705" s="13">
        <v>6</v>
      </c>
      <c r="AF705" s="13">
        <f t="shared" si="46"/>
        <v>6</v>
      </c>
      <c r="AG705" s="54">
        <f t="shared" si="48"/>
        <v>50</v>
      </c>
      <c r="AH705" s="57">
        <f t="shared" si="47"/>
        <v>300</v>
      </c>
      <c r="AJ705" s="13" t="s">
        <v>703</v>
      </c>
      <c r="AK705" s="13">
        <v>8</v>
      </c>
      <c r="AL705" s="13" t="s">
        <v>745</v>
      </c>
      <c r="AM705" s="13" t="s">
        <v>348</v>
      </c>
    </row>
    <row r="706" spans="1:39" ht="15" customHeight="1" x14ac:dyDescent="0.25">
      <c r="A706" s="13" t="s">
        <v>925</v>
      </c>
      <c r="B706" s="13" t="s">
        <v>930</v>
      </c>
      <c r="C706" s="13">
        <v>2022</v>
      </c>
      <c r="D706" s="13">
        <v>250</v>
      </c>
      <c r="E706" s="13" t="s">
        <v>270</v>
      </c>
      <c r="F706" t="s">
        <v>921</v>
      </c>
      <c r="G706" t="s">
        <v>903</v>
      </c>
      <c r="H706" t="s">
        <v>923</v>
      </c>
      <c r="I706">
        <v>56.997169999999997</v>
      </c>
      <c r="J706">
        <v>-111.91819</v>
      </c>
      <c r="K706" s="13" t="s">
        <v>573</v>
      </c>
      <c r="L706" s="13">
        <v>2</v>
      </c>
      <c r="M706" s="53">
        <v>44756</v>
      </c>
      <c r="N706" s="13" t="s">
        <v>281</v>
      </c>
      <c r="O706" s="13">
        <v>2</v>
      </c>
      <c r="P706" s="13">
        <v>100</v>
      </c>
      <c r="Q706" s="13" t="s">
        <v>23</v>
      </c>
      <c r="R706" s="13" t="s">
        <v>13</v>
      </c>
      <c r="S706" s="13" t="s">
        <v>583</v>
      </c>
      <c r="T706" s="13" t="s">
        <v>600</v>
      </c>
      <c r="U706" s="13" t="s">
        <v>639</v>
      </c>
      <c r="V706" s="13" t="s">
        <v>673</v>
      </c>
      <c r="W706" s="13" t="s">
        <v>690</v>
      </c>
      <c r="X706" s="13">
        <v>115779</v>
      </c>
      <c r="Y706" s="13" t="s">
        <v>355</v>
      </c>
      <c r="AB706" s="13">
        <v>4</v>
      </c>
      <c r="AF706" s="13">
        <f t="shared" si="46"/>
        <v>4</v>
      </c>
      <c r="AG706" s="54">
        <f t="shared" si="48"/>
        <v>50</v>
      </c>
      <c r="AH706" s="57">
        <f t="shared" si="47"/>
        <v>200</v>
      </c>
      <c r="AI706" s="13">
        <v>1</v>
      </c>
      <c r="AJ706" s="13" t="s">
        <v>704</v>
      </c>
      <c r="AK706" s="13">
        <v>3</v>
      </c>
      <c r="AM706" s="13" t="s">
        <v>355</v>
      </c>
    </row>
    <row r="707" spans="1:39" ht="15" customHeight="1" x14ac:dyDescent="0.25">
      <c r="A707" s="13" t="s">
        <v>925</v>
      </c>
      <c r="B707" s="13" t="s">
        <v>930</v>
      </c>
      <c r="C707" s="13">
        <v>2022</v>
      </c>
      <c r="D707" s="13">
        <v>250</v>
      </c>
      <c r="E707" s="13" t="s">
        <v>270</v>
      </c>
      <c r="F707" t="s">
        <v>921</v>
      </c>
      <c r="G707" t="s">
        <v>903</v>
      </c>
      <c r="H707" t="s">
        <v>923</v>
      </c>
      <c r="I707">
        <v>56.997169999999997</v>
      </c>
      <c r="J707">
        <v>-111.91819</v>
      </c>
      <c r="K707" s="13" t="s">
        <v>573</v>
      </c>
      <c r="L707" s="13">
        <v>2</v>
      </c>
      <c r="M707" s="53">
        <v>44756</v>
      </c>
      <c r="N707" s="13" t="s">
        <v>281</v>
      </c>
      <c r="O707" s="13">
        <v>2</v>
      </c>
      <c r="P707" s="13">
        <v>100</v>
      </c>
      <c r="Q707" s="13" t="s">
        <v>23</v>
      </c>
      <c r="R707" s="13" t="s">
        <v>13</v>
      </c>
      <c r="S707" s="13" t="s">
        <v>583</v>
      </c>
      <c r="T707" s="13" t="s">
        <v>600</v>
      </c>
      <c r="U707" s="13" t="s">
        <v>639</v>
      </c>
      <c r="X707" s="13">
        <v>115629</v>
      </c>
      <c r="Y707" s="13" t="s">
        <v>354</v>
      </c>
      <c r="AB707" s="13">
        <v>5</v>
      </c>
      <c r="AF707" s="13">
        <f t="shared" si="46"/>
        <v>5</v>
      </c>
      <c r="AG707" s="54">
        <f t="shared" ref="AG707:AG728" si="49">P707/O707</f>
        <v>50</v>
      </c>
      <c r="AH707" s="57">
        <f t="shared" si="47"/>
        <v>250</v>
      </c>
      <c r="AJ707" s="13" t="s">
        <v>708</v>
      </c>
      <c r="AK707" s="13">
        <v>4</v>
      </c>
      <c r="AL707" s="13" t="s">
        <v>788</v>
      </c>
      <c r="AM707" s="13" t="s">
        <v>354</v>
      </c>
    </row>
    <row r="708" spans="1:39" ht="15" customHeight="1" x14ac:dyDescent="0.25">
      <c r="A708" s="13" t="s">
        <v>925</v>
      </c>
      <c r="B708" s="13" t="s">
        <v>930</v>
      </c>
      <c r="C708" s="13">
        <v>2022</v>
      </c>
      <c r="D708" s="13">
        <v>250</v>
      </c>
      <c r="E708" s="13" t="s">
        <v>270</v>
      </c>
      <c r="F708" t="s">
        <v>921</v>
      </c>
      <c r="G708" t="s">
        <v>903</v>
      </c>
      <c r="H708" t="s">
        <v>923</v>
      </c>
      <c r="I708">
        <v>56.997169999999997</v>
      </c>
      <c r="J708">
        <v>-111.91819</v>
      </c>
      <c r="K708" s="13" t="s">
        <v>573</v>
      </c>
      <c r="L708" s="13">
        <v>2</v>
      </c>
      <c r="M708" s="53">
        <v>44756</v>
      </c>
      <c r="N708" s="13" t="s">
        <v>281</v>
      </c>
      <c r="O708" s="13">
        <v>2</v>
      </c>
      <c r="P708" s="13">
        <v>100</v>
      </c>
      <c r="Q708" s="13" t="s">
        <v>23</v>
      </c>
      <c r="R708" s="13" t="s">
        <v>13</v>
      </c>
      <c r="S708" s="13" t="s">
        <v>583</v>
      </c>
      <c r="T708" s="13" t="s">
        <v>600</v>
      </c>
      <c r="U708" s="13" t="s">
        <v>657</v>
      </c>
      <c r="X708" s="13">
        <v>115867</v>
      </c>
      <c r="Y708" s="13" t="s">
        <v>356</v>
      </c>
      <c r="AB708" s="13">
        <v>1</v>
      </c>
      <c r="AF708" s="13">
        <f t="shared" si="46"/>
        <v>1</v>
      </c>
      <c r="AG708" s="54">
        <f t="shared" si="49"/>
        <v>50</v>
      </c>
      <c r="AH708" s="57">
        <f t="shared" si="47"/>
        <v>50</v>
      </c>
      <c r="AI708" s="13">
        <v>1</v>
      </c>
      <c r="AJ708" s="13" t="s">
        <v>705</v>
      </c>
      <c r="AK708" s="13">
        <v>4</v>
      </c>
      <c r="AM708" s="13" t="s">
        <v>356</v>
      </c>
    </row>
    <row r="709" spans="1:39" ht="15" customHeight="1" x14ac:dyDescent="0.25">
      <c r="A709" s="13" t="s">
        <v>925</v>
      </c>
      <c r="B709" s="13" t="s">
        <v>930</v>
      </c>
      <c r="C709" s="13">
        <v>2022</v>
      </c>
      <c r="D709" s="13">
        <v>250</v>
      </c>
      <c r="E709" s="13" t="s">
        <v>270</v>
      </c>
      <c r="F709" t="s">
        <v>921</v>
      </c>
      <c r="G709" t="s">
        <v>903</v>
      </c>
      <c r="H709" t="s">
        <v>923</v>
      </c>
      <c r="I709">
        <v>56.997169999999997</v>
      </c>
      <c r="J709">
        <v>-111.91819</v>
      </c>
      <c r="K709" s="13" t="s">
        <v>573</v>
      </c>
      <c r="L709" s="13">
        <v>2</v>
      </c>
      <c r="M709" s="53">
        <v>44756</v>
      </c>
      <c r="N709" s="13" t="s">
        <v>281</v>
      </c>
      <c r="O709" s="13">
        <v>2</v>
      </c>
      <c r="P709" s="13">
        <v>100</v>
      </c>
      <c r="Q709" s="13" t="s">
        <v>23</v>
      </c>
      <c r="R709" s="13" t="s">
        <v>13</v>
      </c>
      <c r="S709" s="13" t="s">
        <v>583</v>
      </c>
      <c r="T709" s="13" t="s">
        <v>600</v>
      </c>
      <c r="X709" s="13">
        <v>115095</v>
      </c>
      <c r="Y709" s="13" t="s">
        <v>353</v>
      </c>
      <c r="AB709" s="13">
        <v>1</v>
      </c>
      <c r="AF709" s="13">
        <f t="shared" si="46"/>
        <v>1</v>
      </c>
      <c r="AG709" s="54">
        <f t="shared" si="49"/>
        <v>50</v>
      </c>
      <c r="AH709" s="57">
        <f t="shared" si="47"/>
        <v>50</v>
      </c>
      <c r="AJ709" s="13" t="s">
        <v>708</v>
      </c>
      <c r="AK709" s="13">
        <v>1</v>
      </c>
      <c r="AL709" s="13" t="s">
        <v>776</v>
      </c>
      <c r="AM709" s="13" t="s">
        <v>353</v>
      </c>
    </row>
    <row r="710" spans="1:39" ht="15" customHeight="1" x14ac:dyDescent="0.25">
      <c r="A710" s="13" t="s">
        <v>925</v>
      </c>
      <c r="B710" s="13" t="s">
        <v>930</v>
      </c>
      <c r="C710" s="13">
        <v>2022</v>
      </c>
      <c r="D710" s="13">
        <v>250</v>
      </c>
      <c r="E710" s="13" t="s">
        <v>270</v>
      </c>
      <c r="F710" t="s">
        <v>921</v>
      </c>
      <c r="G710" t="s">
        <v>903</v>
      </c>
      <c r="H710" t="s">
        <v>923</v>
      </c>
      <c r="I710">
        <v>56.997169999999997</v>
      </c>
      <c r="J710">
        <v>-111.91819</v>
      </c>
      <c r="K710" s="13" t="s">
        <v>573</v>
      </c>
      <c r="L710" s="13">
        <v>2</v>
      </c>
      <c r="M710" s="53">
        <v>44756</v>
      </c>
      <c r="N710" s="55" t="s">
        <v>281</v>
      </c>
      <c r="O710" s="13">
        <v>2</v>
      </c>
      <c r="P710" s="13">
        <v>100</v>
      </c>
      <c r="Q710" s="13" t="s">
        <v>25</v>
      </c>
      <c r="R710" s="13" t="s">
        <v>24</v>
      </c>
      <c r="S710" s="13" t="s">
        <v>586</v>
      </c>
      <c r="T710" s="13" t="s">
        <v>604</v>
      </c>
      <c r="U710" s="13" t="s">
        <v>636</v>
      </c>
      <c r="X710" s="13">
        <v>81388</v>
      </c>
      <c r="Y710" s="13" t="s">
        <v>291</v>
      </c>
      <c r="Z710" s="13">
        <v>4</v>
      </c>
      <c r="AA710" s="13">
        <v>1</v>
      </c>
      <c r="AF710" s="13">
        <f t="shared" si="46"/>
        <v>5</v>
      </c>
      <c r="AG710" s="54">
        <f t="shared" si="49"/>
        <v>50</v>
      </c>
      <c r="AH710" s="57">
        <f t="shared" si="47"/>
        <v>250</v>
      </c>
      <c r="AI710" s="13">
        <v>1</v>
      </c>
      <c r="AJ710" s="13" t="s">
        <v>704</v>
      </c>
      <c r="AK710" s="13">
        <v>8</v>
      </c>
      <c r="AM710" s="13" t="s">
        <v>291</v>
      </c>
    </row>
    <row r="711" spans="1:39" ht="15" customHeight="1" x14ac:dyDescent="0.25">
      <c r="A711" s="13" t="s">
        <v>925</v>
      </c>
      <c r="B711" s="13" t="s">
        <v>930</v>
      </c>
      <c r="C711" s="13">
        <v>2022</v>
      </c>
      <c r="D711" s="13">
        <v>250</v>
      </c>
      <c r="E711" s="13" t="s">
        <v>270</v>
      </c>
      <c r="F711" t="s">
        <v>921</v>
      </c>
      <c r="G711" t="s">
        <v>903</v>
      </c>
      <c r="H711" t="s">
        <v>923</v>
      </c>
      <c r="I711">
        <v>56.997169999999997</v>
      </c>
      <c r="J711">
        <v>-111.91819</v>
      </c>
      <c r="K711" s="13" t="s">
        <v>573</v>
      </c>
      <c r="L711" s="13">
        <v>2</v>
      </c>
      <c r="M711" s="53">
        <v>44756</v>
      </c>
      <c r="N711" s="55" t="s">
        <v>281</v>
      </c>
      <c r="O711" s="13">
        <v>2</v>
      </c>
      <c r="P711" s="13">
        <v>100</v>
      </c>
      <c r="Q711" s="13" t="s">
        <v>34</v>
      </c>
      <c r="R711" s="13" t="s">
        <v>24</v>
      </c>
      <c r="S711" s="13" t="s">
        <v>585</v>
      </c>
      <c r="T711" s="13" t="s">
        <v>601</v>
      </c>
      <c r="U711" s="13" t="s">
        <v>654</v>
      </c>
      <c r="X711" s="13">
        <v>76483</v>
      </c>
      <c r="Y711" s="13" t="s">
        <v>292</v>
      </c>
      <c r="Z711" s="13">
        <v>1</v>
      </c>
      <c r="AA711" s="13">
        <v>3</v>
      </c>
      <c r="AF711" s="13">
        <f t="shared" ref="AF711:AF774" si="50">SUM(Z711:AE711)</f>
        <v>4</v>
      </c>
      <c r="AG711" s="54">
        <f t="shared" si="49"/>
        <v>50</v>
      </c>
      <c r="AH711" s="57">
        <f t="shared" ref="AH711:AH774" si="51">AF711*AG711</f>
        <v>200</v>
      </c>
      <c r="AI711" s="13">
        <v>1</v>
      </c>
      <c r="AJ711" s="13" t="s">
        <v>704</v>
      </c>
      <c r="AK711" s="13">
        <v>6</v>
      </c>
      <c r="AM711" s="13" t="s">
        <v>292</v>
      </c>
    </row>
    <row r="712" spans="1:39" ht="15" customHeight="1" x14ac:dyDescent="0.25">
      <c r="A712" s="13" t="s">
        <v>925</v>
      </c>
      <c r="B712" s="13" t="s">
        <v>930</v>
      </c>
      <c r="C712" s="13">
        <v>2022</v>
      </c>
      <c r="D712" s="13">
        <v>250</v>
      </c>
      <c r="E712" s="13" t="s">
        <v>270</v>
      </c>
      <c r="F712" t="s">
        <v>921</v>
      </c>
      <c r="G712" t="s">
        <v>903</v>
      </c>
      <c r="H712" t="s">
        <v>923</v>
      </c>
      <c r="I712">
        <v>56.997169999999997</v>
      </c>
      <c r="J712">
        <v>-111.91819</v>
      </c>
      <c r="K712" s="13" t="s">
        <v>573</v>
      </c>
      <c r="L712" s="13">
        <v>2</v>
      </c>
      <c r="M712" s="53">
        <v>44756</v>
      </c>
      <c r="N712" s="55" t="s">
        <v>281</v>
      </c>
      <c r="O712" s="13">
        <v>2</v>
      </c>
      <c r="P712" s="13">
        <v>100</v>
      </c>
      <c r="Q712" s="13" t="s">
        <v>34</v>
      </c>
      <c r="R712" s="13" t="s">
        <v>24</v>
      </c>
      <c r="S712" s="13" t="s">
        <v>585</v>
      </c>
      <c r="T712" s="13" t="s">
        <v>601</v>
      </c>
      <c r="U712" s="13" t="s">
        <v>637</v>
      </c>
      <c r="X712" s="13">
        <v>76676</v>
      </c>
      <c r="Y712" s="13" t="s">
        <v>302</v>
      </c>
      <c r="AA712" s="13">
        <v>6</v>
      </c>
      <c r="AF712" s="13">
        <f t="shared" si="50"/>
        <v>6</v>
      </c>
      <c r="AG712" s="54">
        <f t="shared" si="49"/>
        <v>50</v>
      </c>
      <c r="AH712" s="57">
        <f t="shared" si="51"/>
        <v>300</v>
      </c>
      <c r="AI712" s="13">
        <v>1</v>
      </c>
      <c r="AJ712" s="13" t="s">
        <v>704</v>
      </c>
      <c r="AK712" s="13">
        <v>8</v>
      </c>
      <c r="AM712" s="13" t="s">
        <v>302</v>
      </c>
    </row>
    <row r="713" spans="1:39" ht="15" customHeight="1" x14ac:dyDescent="0.25">
      <c r="A713" s="13" t="s">
        <v>925</v>
      </c>
      <c r="B713" s="13" t="s">
        <v>930</v>
      </c>
      <c r="C713" s="13">
        <v>2022</v>
      </c>
      <c r="D713" s="13">
        <v>250</v>
      </c>
      <c r="E713" s="13" t="s">
        <v>270</v>
      </c>
      <c r="F713" t="s">
        <v>921</v>
      </c>
      <c r="G713" t="s">
        <v>903</v>
      </c>
      <c r="H713" t="s">
        <v>923</v>
      </c>
      <c r="I713">
        <v>56.997169999999997</v>
      </c>
      <c r="J713">
        <v>-111.91819</v>
      </c>
      <c r="K713" s="13" t="s">
        <v>573</v>
      </c>
      <c r="L713" s="13">
        <v>2</v>
      </c>
      <c r="M713" s="53">
        <v>44756</v>
      </c>
      <c r="N713" s="55" t="s">
        <v>281</v>
      </c>
      <c r="O713" s="13">
        <v>2</v>
      </c>
      <c r="P713" s="13">
        <v>100</v>
      </c>
      <c r="Q713" s="13" t="s">
        <v>34</v>
      </c>
      <c r="R713" s="13" t="s">
        <v>24</v>
      </c>
      <c r="S713" s="13" t="s">
        <v>585</v>
      </c>
      <c r="T713" s="13" t="s">
        <v>601</v>
      </c>
      <c r="U713" s="13" t="s">
        <v>628</v>
      </c>
      <c r="X713" s="13">
        <v>76569</v>
      </c>
      <c r="Y713" s="13" t="s">
        <v>290</v>
      </c>
      <c r="AA713" s="13">
        <v>4</v>
      </c>
      <c r="AF713" s="13">
        <f t="shared" si="50"/>
        <v>4</v>
      </c>
      <c r="AG713" s="54">
        <f t="shared" si="49"/>
        <v>50</v>
      </c>
      <c r="AH713" s="57">
        <f t="shared" si="51"/>
        <v>200</v>
      </c>
      <c r="AI713" s="13">
        <v>1</v>
      </c>
      <c r="AJ713" s="13" t="s">
        <v>707</v>
      </c>
      <c r="AK713" s="13">
        <v>6</v>
      </c>
      <c r="AM713" s="13" t="s">
        <v>290</v>
      </c>
    </row>
    <row r="714" spans="1:39" ht="15" customHeight="1" x14ac:dyDescent="0.25">
      <c r="A714" s="13" t="s">
        <v>925</v>
      </c>
      <c r="B714" s="13" t="s">
        <v>930</v>
      </c>
      <c r="C714" s="13">
        <v>2022</v>
      </c>
      <c r="D714" s="13">
        <v>250</v>
      </c>
      <c r="E714" s="13" t="s">
        <v>270</v>
      </c>
      <c r="F714" t="s">
        <v>921</v>
      </c>
      <c r="G714" t="s">
        <v>903</v>
      </c>
      <c r="H714" t="s">
        <v>923</v>
      </c>
      <c r="I714">
        <v>56.997169999999997</v>
      </c>
      <c r="J714">
        <v>-111.91819</v>
      </c>
      <c r="K714" s="13" t="s">
        <v>573</v>
      </c>
      <c r="L714" s="13">
        <v>2</v>
      </c>
      <c r="M714" s="53">
        <v>44756</v>
      </c>
      <c r="N714" s="55" t="s">
        <v>281</v>
      </c>
      <c r="O714" s="13">
        <v>2</v>
      </c>
      <c r="P714" s="13">
        <v>100</v>
      </c>
      <c r="Q714" s="13" t="s">
        <v>34</v>
      </c>
      <c r="R714" s="13" t="s">
        <v>24</v>
      </c>
      <c r="S714" s="13" t="s">
        <v>585</v>
      </c>
      <c r="T714" s="13" t="s">
        <v>601</v>
      </c>
      <c r="U714" s="13" t="s">
        <v>628</v>
      </c>
      <c r="X714" s="13">
        <v>76591</v>
      </c>
      <c r="Y714" s="13" t="s">
        <v>304</v>
      </c>
      <c r="Z714" s="13">
        <v>1</v>
      </c>
      <c r="AA714" s="13">
        <v>7</v>
      </c>
      <c r="AF714" s="13">
        <f t="shared" si="50"/>
        <v>8</v>
      </c>
      <c r="AG714" s="54">
        <f t="shared" si="49"/>
        <v>50</v>
      </c>
      <c r="AH714" s="57">
        <f t="shared" si="51"/>
        <v>400</v>
      </c>
      <c r="AJ714" s="13" t="s">
        <v>707</v>
      </c>
      <c r="AK714" s="13">
        <v>7</v>
      </c>
      <c r="AM714" s="13" t="s">
        <v>304</v>
      </c>
    </row>
    <row r="715" spans="1:39" ht="15" customHeight="1" x14ac:dyDescent="0.25">
      <c r="A715" s="13" t="s">
        <v>925</v>
      </c>
      <c r="B715" s="13" t="s">
        <v>930</v>
      </c>
      <c r="C715" s="13">
        <v>2022</v>
      </c>
      <c r="D715" s="13">
        <v>250</v>
      </c>
      <c r="E715" s="13" t="s">
        <v>270</v>
      </c>
      <c r="F715" t="s">
        <v>921</v>
      </c>
      <c r="G715" t="s">
        <v>903</v>
      </c>
      <c r="H715" t="s">
        <v>923</v>
      </c>
      <c r="I715">
        <v>56.997169999999997</v>
      </c>
      <c r="J715">
        <v>-111.91819</v>
      </c>
      <c r="K715" s="13" t="s">
        <v>573</v>
      </c>
      <c r="L715" s="13">
        <v>2</v>
      </c>
      <c r="M715" s="53">
        <v>44756</v>
      </c>
      <c r="N715" s="55" t="s">
        <v>281</v>
      </c>
      <c r="O715" s="13">
        <v>2</v>
      </c>
      <c r="P715" s="13">
        <v>100</v>
      </c>
      <c r="Q715" s="13" t="s">
        <v>34</v>
      </c>
      <c r="R715" s="13" t="s">
        <v>24</v>
      </c>
      <c r="S715" s="13" t="s">
        <v>585</v>
      </c>
      <c r="X715" s="13">
        <v>69459</v>
      </c>
      <c r="Y715" s="13" t="s">
        <v>303</v>
      </c>
      <c r="Z715" s="13">
        <v>3</v>
      </c>
      <c r="AA715" s="13">
        <v>3</v>
      </c>
      <c r="AF715" s="13">
        <f t="shared" si="50"/>
        <v>6</v>
      </c>
      <c r="AG715" s="54">
        <f t="shared" si="49"/>
        <v>50</v>
      </c>
      <c r="AH715" s="57">
        <f t="shared" si="51"/>
        <v>300</v>
      </c>
      <c r="AJ715" s="13" t="s">
        <v>707</v>
      </c>
      <c r="AK715" s="13">
        <v>7</v>
      </c>
      <c r="AL715" s="13" t="s">
        <v>775</v>
      </c>
      <c r="AM715" s="13" t="s">
        <v>303</v>
      </c>
    </row>
    <row r="716" spans="1:39" ht="15" customHeight="1" x14ac:dyDescent="0.25">
      <c r="A716" s="13" t="s">
        <v>925</v>
      </c>
      <c r="B716" s="13" t="s">
        <v>930</v>
      </c>
      <c r="C716" s="13">
        <v>2022</v>
      </c>
      <c r="D716" s="13">
        <v>250</v>
      </c>
      <c r="E716" s="13" t="s">
        <v>269</v>
      </c>
      <c r="F716" t="s">
        <v>921</v>
      </c>
      <c r="G716" t="s">
        <v>903</v>
      </c>
      <c r="H716" t="s">
        <v>923</v>
      </c>
      <c r="I716">
        <v>56.997169999999997</v>
      </c>
      <c r="J716">
        <v>-111.91819</v>
      </c>
      <c r="K716" s="13" t="s">
        <v>574</v>
      </c>
      <c r="L716" s="13">
        <v>3</v>
      </c>
      <c r="M716" s="53">
        <v>44756</v>
      </c>
      <c r="N716" s="13" t="s">
        <v>281</v>
      </c>
      <c r="O716" s="13">
        <v>2</v>
      </c>
      <c r="P716" s="13">
        <v>100</v>
      </c>
      <c r="Q716" s="13" t="s">
        <v>27</v>
      </c>
      <c r="R716" s="13" t="s">
        <v>26</v>
      </c>
      <c r="S716" s="13" t="s">
        <v>584</v>
      </c>
      <c r="T716" s="13" t="s">
        <v>595</v>
      </c>
      <c r="U716" s="13" t="s">
        <v>617</v>
      </c>
      <c r="V716" s="13" t="s">
        <v>663</v>
      </c>
      <c r="X716" s="13">
        <v>68938</v>
      </c>
      <c r="Y716" s="13" t="s">
        <v>334</v>
      </c>
      <c r="Z716" s="13">
        <v>5</v>
      </c>
      <c r="AF716" s="13">
        <f t="shared" si="50"/>
        <v>5</v>
      </c>
      <c r="AG716" s="54">
        <f t="shared" si="49"/>
        <v>50</v>
      </c>
      <c r="AH716" s="57">
        <f t="shared" si="51"/>
        <v>250</v>
      </c>
      <c r="AI716" s="13">
        <v>1</v>
      </c>
      <c r="AJ716" s="13" t="s">
        <v>703</v>
      </c>
      <c r="AK716" s="13">
        <v>7</v>
      </c>
      <c r="AM716" s="13" t="s">
        <v>334</v>
      </c>
    </row>
    <row r="717" spans="1:39" ht="15" customHeight="1" x14ac:dyDescent="0.25">
      <c r="A717" s="13" t="s">
        <v>925</v>
      </c>
      <c r="B717" s="13" t="s">
        <v>930</v>
      </c>
      <c r="C717" s="13">
        <v>2022</v>
      </c>
      <c r="D717" s="13">
        <v>250</v>
      </c>
      <c r="E717" s="13" t="s">
        <v>269</v>
      </c>
      <c r="F717" t="s">
        <v>921</v>
      </c>
      <c r="G717" t="s">
        <v>903</v>
      </c>
      <c r="H717" t="s">
        <v>923</v>
      </c>
      <c r="I717">
        <v>56.997169999999997</v>
      </c>
      <c r="J717">
        <v>-111.91819</v>
      </c>
      <c r="K717" s="13" t="s">
        <v>574</v>
      </c>
      <c r="L717" s="13">
        <v>3</v>
      </c>
      <c r="M717" s="53">
        <v>44756</v>
      </c>
      <c r="N717" s="13" t="s">
        <v>281</v>
      </c>
      <c r="O717" s="13">
        <v>2</v>
      </c>
      <c r="P717" s="13">
        <v>100</v>
      </c>
      <c r="Q717" s="13" t="s">
        <v>27</v>
      </c>
      <c r="R717" s="13" t="s">
        <v>26</v>
      </c>
      <c r="S717" s="13" t="s">
        <v>584</v>
      </c>
      <c r="T717" s="13" t="s">
        <v>595</v>
      </c>
      <c r="U717" s="13" t="s">
        <v>617</v>
      </c>
      <c r="V717" s="13" t="s">
        <v>663</v>
      </c>
      <c r="X717" s="13">
        <v>68943</v>
      </c>
      <c r="Y717" s="13" t="s">
        <v>331</v>
      </c>
      <c r="Z717" s="13">
        <v>13</v>
      </c>
      <c r="AF717" s="13">
        <f t="shared" si="50"/>
        <v>13</v>
      </c>
      <c r="AG717" s="54">
        <f t="shared" si="49"/>
        <v>50</v>
      </c>
      <c r="AH717" s="57">
        <f t="shared" si="51"/>
        <v>650</v>
      </c>
      <c r="AI717" s="13">
        <v>1</v>
      </c>
      <c r="AJ717" s="13" t="s">
        <v>703</v>
      </c>
      <c r="AK717" s="13">
        <v>7</v>
      </c>
      <c r="AM717" s="13" t="s">
        <v>331</v>
      </c>
    </row>
    <row r="718" spans="1:39" ht="15" customHeight="1" x14ac:dyDescent="0.25">
      <c r="A718" s="13" t="s">
        <v>925</v>
      </c>
      <c r="B718" s="13" t="s">
        <v>930</v>
      </c>
      <c r="C718" s="13">
        <v>2022</v>
      </c>
      <c r="D718" s="13">
        <v>250</v>
      </c>
      <c r="E718" s="13" t="s">
        <v>269</v>
      </c>
      <c r="F718" t="s">
        <v>921</v>
      </c>
      <c r="G718" t="s">
        <v>903</v>
      </c>
      <c r="H718" t="s">
        <v>923</v>
      </c>
      <c r="I718">
        <v>56.997169999999997</v>
      </c>
      <c r="J718">
        <v>-111.91819</v>
      </c>
      <c r="K718" s="13" t="s">
        <v>574</v>
      </c>
      <c r="L718" s="13">
        <v>3</v>
      </c>
      <c r="M718" s="53">
        <v>44756</v>
      </c>
      <c r="N718" s="13" t="s">
        <v>281</v>
      </c>
      <c r="O718" s="13">
        <v>2</v>
      </c>
      <c r="P718" s="13">
        <v>100</v>
      </c>
      <c r="Q718" s="13" t="s">
        <v>27</v>
      </c>
      <c r="R718" s="13" t="s">
        <v>26</v>
      </c>
      <c r="S718" s="13" t="s">
        <v>584</v>
      </c>
      <c r="T718" s="13" t="s">
        <v>595</v>
      </c>
      <c r="U718" s="13" t="s">
        <v>617</v>
      </c>
      <c r="V718" s="13" t="s">
        <v>663</v>
      </c>
      <c r="X718" s="13">
        <v>68946</v>
      </c>
      <c r="Y718" s="13" t="s">
        <v>329</v>
      </c>
      <c r="Z718" s="13">
        <v>11</v>
      </c>
      <c r="AF718" s="13">
        <f t="shared" si="50"/>
        <v>11</v>
      </c>
      <c r="AG718" s="54">
        <f t="shared" si="49"/>
        <v>50</v>
      </c>
      <c r="AH718" s="57">
        <f t="shared" si="51"/>
        <v>550</v>
      </c>
      <c r="AI718" s="13">
        <v>1</v>
      </c>
      <c r="AJ718" s="13" t="s">
        <v>704</v>
      </c>
      <c r="AK718" s="13">
        <v>8</v>
      </c>
      <c r="AM718" s="13" t="s">
        <v>329</v>
      </c>
    </row>
    <row r="719" spans="1:39" ht="15" customHeight="1" x14ac:dyDescent="0.25">
      <c r="A719" s="13" t="s">
        <v>925</v>
      </c>
      <c r="B719" s="13" t="s">
        <v>930</v>
      </c>
      <c r="C719" s="13">
        <v>2022</v>
      </c>
      <c r="D719" s="13">
        <v>250</v>
      </c>
      <c r="E719" s="13" t="s">
        <v>269</v>
      </c>
      <c r="F719" t="s">
        <v>921</v>
      </c>
      <c r="G719" t="s">
        <v>903</v>
      </c>
      <c r="H719" t="s">
        <v>923</v>
      </c>
      <c r="I719">
        <v>56.997169999999997</v>
      </c>
      <c r="J719">
        <v>-111.91819</v>
      </c>
      <c r="K719" s="13" t="s">
        <v>574</v>
      </c>
      <c r="L719" s="13">
        <v>3</v>
      </c>
      <c r="M719" s="53">
        <v>44756</v>
      </c>
      <c r="N719" s="13" t="s">
        <v>281</v>
      </c>
      <c r="O719" s="13">
        <v>2</v>
      </c>
      <c r="P719" s="13">
        <v>100</v>
      </c>
      <c r="Q719" s="13" t="s">
        <v>27</v>
      </c>
      <c r="R719" s="13" t="s">
        <v>26</v>
      </c>
      <c r="S719" s="13" t="s">
        <v>584</v>
      </c>
      <c r="T719" s="13" t="s">
        <v>595</v>
      </c>
      <c r="U719" s="13" t="s">
        <v>617</v>
      </c>
      <c r="V719" s="13" t="s">
        <v>664</v>
      </c>
      <c r="X719" s="13">
        <v>68894</v>
      </c>
      <c r="Y719" s="13" t="s">
        <v>332</v>
      </c>
      <c r="Z719" s="13">
        <v>4</v>
      </c>
      <c r="AF719" s="13">
        <f t="shared" si="50"/>
        <v>4</v>
      </c>
      <c r="AG719" s="54">
        <f t="shared" si="49"/>
        <v>50</v>
      </c>
      <c r="AH719" s="57">
        <f t="shared" si="51"/>
        <v>200</v>
      </c>
      <c r="AI719" s="13">
        <v>1</v>
      </c>
      <c r="AJ719" s="13" t="s">
        <v>704</v>
      </c>
      <c r="AK719" s="13">
        <v>8</v>
      </c>
      <c r="AM719" s="13" t="s">
        <v>332</v>
      </c>
    </row>
    <row r="720" spans="1:39" ht="15" customHeight="1" x14ac:dyDescent="0.25">
      <c r="A720" s="13" t="s">
        <v>925</v>
      </c>
      <c r="B720" s="13" t="s">
        <v>930</v>
      </c>
      <c r="C720" s="13">
        <v>2022</v>
      </c>
      <c r="D720" s="13">
        <v>250</v>
      </c>
      <c r="E720" s="13" t="s">
        <v>269</v>
      </c>
      <c r="F720" t="s">
        <v>921</v>
      </c>
      <c r="G720" t="s">
        <v>903</v>
      </c>
      <c r="H720" t="s">
        <v>923</v>
      </c>
      <c r="I720">
        <v>56.997169999999997</v>
      </c>
      <c r="J720">
        <v>-111.91819</v>
      </c>
      <c r="K720" s="13" t="s">
        <v>574</v>
      </c>
      <c r="L720" s="13">
        <v>3</v>
      </c>
      <c r="M720" s="53">
        <v>44756</v>
      </c>
      <c r="N720" s="13" t="s">
        <v>281</v>
      </c>
      <c r="O720" s="13">
        <v>2</v>
      </c>
      <c r="P720" s="13">
        <v>100</v>
      </c>
      <c r="Q720" s="13" t="s">
        <v>27</v>
      </c>
      <c r="R720" s="13" t="s">
        <v>26</v>
      </c>
      <c r="S720" s="13" t="s">
        <v>584</v>
      </c>
      <c r="T720" s="13" t="s">
        <v>595</v>
      </c>
      <c r="U720" s="13" t="s">
        <v>617</v>
      </c>
      <c r="V720" s="13" t="s">
        <v>664</v>
      </c>
      <c r="X720" s="13">
        <v>68876</v>
      </c>
      <c r="Y720" s="13" t="s">
        <v>333</v>
      </c>
      <c r="Z720" s="13">
        <v>3</v>
      </c>
      <c r="AA720" s="13">
        <v>2</v>
      </c>
      <c r="AF720" s="13">
        <f t="shared" si="50"/>
        <v>5</v>
      </c>
      <c r="AG720" s="54">
        <f t="shared" si="49"/>
        <v>50</v>
      </c>
      <c r="AH720" s="57">
        <f t="shared" si="51"/>
        <v>250</v>
      </c>
      <c r="AJ720" s="13" t="s">
        <v>704</v>
      </c>
      <c r="AK720" s="13">
        <v>8</v>
      </c>
      <c r="AM720" s="13" t="s">
        <v>333</v>
      </c>
    </row>
    <row r="721" spans="1:40" ht="15" customHeight="1" x14ac:dyDescent="0.25">
      <c r="A721" s="13" t="s">
        <v>925</v>
      </c>
      <c r="B721" s="13" t="s">
        <v>930</v>
      </c>
      <c r="C721" s="13">
        <v>2022</v>
      </c>
      <c r="D721" s="13">
        <v>250</v>
      </c>
      <c r="E721" s="13" t="s">
        <v>269</v>
      </c>
      <c r="F721" t="s">
        <v>921</v>
      </c>
      <c r="G721" t="s">
        <v>903</v>
      </c>
      <c r="H721" t="s">
        <v>923</v>
      </c>
      <c r="I721">
        <v>56.997169999999997</v>
      </c>
      <c r="J721">
        <v>-111.91819</v>
      </c>
      <c r="K721" s="13" t="s">
        <v>574</v>
      </c>
      <c r="L721" s="13">
        <v>3</v>
      </c>
      <c r="M721" s="53">
        <v>44756</v>
      </c>
      <c r="N721" s="13" t="s">
        <v>281</v>
      </c>
      <c r="O721" s="13">
        <v>2</v>
      </c>
      <c r="P721" s="13">
        <v>100</v>
      </c>
      <c r="Q721" s="13" t="s">
        <v>27</v>
      </c>
      <c r="R721" s="13" t="s">
        <v>26</v>
      </c>
      <c r="S721" s="13" t="s">
        <v>584</v>
      </c>
      <c r="T721" s="13" t="s">
        <v>595</v>
      </c>
      <c r="U721" s="13" t="s">
        <v>617</v>
      </c>
      <c r="V721" s="13" t="s">
        <v>676</v>
      </c>
      <c r="X721" s="13">
        <v>68638</v>
      </c>
      <c r="Y721" s="13" t="s">
        <v>338</v>
      </c>
      <c r="AA721" s="13">
        <v>1</v>
      </c>
      <c r="AF721" s="13">
        <f t="shared" si="50"/>
        <v>1</v>
      </c>
      <c r="AG721" s="54">
        <f t="shared" si="49"/>
        <v>50</v>
      </c>
      <c r="AH721" s="57">
        <f t="shared" si="51"/>
        <v>50</v>
      </c>
      <c r="AI721" s="13">
        <v>1</v>
      </c>
      <c r="AJ721" s="13" t="s">
        <v>704</v>
      </c>
      <c r="AK721" s="13">
        <v>10</v>
      </c>
      <c r="AM721" s="13" t="s">
        <v>338</v>
      </c>
    </row>
    <row r="722" spans="1:40" ht="15" customHeight="1" x14ac:dyDescent="0.25">
      <c r="A722" s="13" t="s">
        <v>925</v>
      </c>
      <c r="B722" s="13" t="s">
        <v>930</v>
      </c>
      <c r="C722" s="13">
        <v>2022</v>
      </c>
      <c r="D722" s="13">
        <v>250</v>
      </c>
      <c r="E722" s="13" t="s">
        <v>269</v>
      </c>
      <c r="F722" t="s">
        <v>921</v>
      </c>
      <c r="G722" t="s">
        <v>903</v>
      </c>
      <c r="H722" t="s">
        <v>923</v>
      </c>
      <c r="I722">
        <v>56.997169999999997</v>
      </c>
      <c r="J722">
        <v>-111.91819</v>
      </c>
      <c r="K722" s="13" t="s">
        <v>574</v>
      </c>
      <c r="L722" s="13">
        <v>3</v>
      </c>
      <c r="M722" s="53">
        <v>44756</v>
      </c>
      <c r="N722" s="55" t="s">
        <v>281</v>
      </c>
      <c r="O722" s="13">
        <v>2</v>
      </c>
      <c r="P722" s="13">
        <v>100</v>
      </c>
      <c r="Q722" s="13" t="s">
        <v>110</v>
      </c>
      <c r="R722" s="13" t="s">
        <v>13</v>
      </c>
      <c r="S722" s="13" t="s">
        <v>582</v>
      </c>
      <c r="T722" s="13" t="s">
        <v>592</v>
      </c>
      <c r="U722" s="13" t="s">
        <v>614</v>
      </c>
      <c r="X722" s="13">
        <v>553094</v>
      </c>
      <c r="Y722" s="13" t="s">
        <v>297</v>
      </c>
      <c r="Z722" s="13">
        <v>1</v>
      </c>
      <c r="AF722" s="13">
        <f t="shared" si="50"/>
        <v>1</v>
      </c>
      <c r="AG722" s="54">
        <f t="shared" si="49"/>
        <v>50</v>
      </c>
      <c r="AH722" s="57">
        <f t="shared" si="51"/>
        <v>50</v>
      </c>
      <c r="AI722" s="13">
        <v>1</v>
      </c>
      <c r="AJ722" s="13" t="s">
        <v>705</v>
      </c>
      <c r="AK722" s="13">
        <v>4</v>
      </c>
      <c r="AM722" s="13" t="s">
        <v>297</v>
      </c>
    </row>
    <row r="723" spans="1:40" ht="15" customHeight="1" x14ac:dyDescent="0.25">
      <c r="A723" s="13" t="s">
        <v>925</v>
      </c>
      <c r="B723" s="13" t="s">
        <v>930</v>
      </c>
      <c r="C723" s="13">
        <v>2022</v>
      </c>
      <c r="D723" s="13">
        <v>250</v>
      </c>
      <c r="E723" s="13" t="s">
        <v>269</v>
      </c>
      <c r="F723" t="s">
        <v>921</v>
      </c>
      <c r="G723" t="s">
        <v>903</v>
      </c>
      <c r="H723" t="s">
        <v>923</v>
      </c>
      <c r="I723">
        <v>56.997169999999997</v>
      </c>
      <c r="J723">
        <v>-111.91819</v>
      </c>
      <c r="K723" s="13" t="s">
        <v>574</v>
      </c>
      <c r="L723" s="13">
        <v>3</v>
      </c>
      <c r="M723" s="53">
        <v>44756</v>
      </c>
      <c r="N723" s="55" t="s">
        <v>281</v>
      </c>
      <c r="O723" s="13">
        <v>2</v>
      </c>
      <c r="P723" s="13">
        <v>100</v>
      </c>
      <c r="Q723" s="13" t="s">
        <v>110</v>
      </c>
      <c r="R723" s="13" t="s">
        <v>13</v>
      </c>
      <c r="S723" s="13" t="s">
        <v>582</v>
      </c>
      <c r="T723" s="13" t="s">
        <v>603</v>
      </c>
      <c r="U723" s="13" t="s">
        <v>635</v>
      </c>
      <c r="X723" s="13">
        <v>82771</v>
      </c>
      <c r="Y723" s="13" t="s">
        <v>296</v>
      </c>
      <c r="Z723" s="13">
        <v>5</v>
      </c>
      <c r="AF723" s="13">
        <f t="shared" si="50"/>
        <v>5</v>
      </c>
      <c r="AG723" s="54">
        <f t="shared" si="49"/>
        <v>50</v>
      </c>
      <c r="AH723" s="57">
        <f t="shared" si="51"/>
        <v>250</v>
      </c>
      <c r="AI723" s="13">
        <v>1</v>
      </c>
      <c r="AJ723" s="13" t="s">
        <v>703</v>
      </c>
      <c r="AK723" s="13">
        <v>4</v>
      </c>
      <c r="AM723" s="13" t="s">
        <v>296</v>
      </c>
    </row>
    <row r="724" spans="1:40" ht="15" customHeight="1" x14ac:dyDescent="0.25">
      <c r="A724" s="13" t="s">
        <v>925</v>
      </c>
      <c r="B724" s="13" t="s">
        <v>930</v>
      </c>
      <c r="C724" s="13">
        <v>2022</v>
      </c>
      <c r="D724" s="13">
        <v>250</v>
      </c>
      <c r="E724" s="13" t="s">
        <v>269</v>
      </c>
      <c r="F724" t="s">
        <v>921</v>
      </c>
      <c r="G724" t="s">
        <v>903</v>
      </c>
      <c r="H724" t="s">
        <v>923</v>
      </c>
      <c r="I724">
        <v>56.997169999999997</v>
      </c>
      <c r="J724">
        <v>-111.91819</v>
      </c>
      <c r="K724" s="13" t="s">
        <v>574</v>
      </c>
      <c r="L724" s="13">
        <v>3</v>
      </c>
      <c r="M724" s="53">
        <v>44756</v>
      </c>
      <c r="N724" s="55" t="s">
        <v>281</v>
      </c>
      <c r="O724" s="13">
        <v>2</v>
      </c>
      <c r="P724" s="13">
        <v>100</v>
      </c>
      <c r="Q724" s="13" t="s">
        <v>110</v>
      </c>
      <c r="R724" s="13" t="s">
        <v>13</v>
      </c>
      <c r="S724" s="13" t="s">
        <v>582</v>
      </c>
      <c r="T724" s="13" t="s">
        <v>603</v>
      </c>
      <c r="U724" s="13" t="s">
        <v>633</v>
      </c>
      <c r="X724" s="13">
        <v>83350</v>
      </c>
      <c r="Y724" s="13" t="s">
        <v>298</v>
      </c>
      <c r="Z724" s="13">
        <v>2</v>
      </c>
      <c r="AF724" s="13">
        <f t="shared" si="50"/>
        <v>2</v>
      </c>
      <c r="AG724" s="54">
        <f t="shared" si="49"/>
        <v>50</v>
      </c>
      <c r="AH724" s="57">
        <f t="shared" si="51"/>
        <v>100</v>
      </c>
      <c r="AI724" s="13">
        <v>1</v>
      </c>
      <c r="AJ724" s="13" t="s">
        <v>703</v>
      </c>
      <c r="AK724" s="13">
        <v>4</v>
      </c>
      <c r="AL724" s="13" t="s">
        <v>783</v>
      </c>
      <c r="AM724" s="13" t="s">
        <v>298</v>
      </c>
    </row>
    <row r="725" spans="1:40" ht="15" customHeight="1" x14ac:dyDescent="0.25">
      <c r="A725" s="13" t="s">
        <v>925</v>
      </c>
      <c r="B725" s="13" t="s">
        <v>930</v>
      </c>
      <c r="C725" s="13">
        <v>2022</v>
      </c>
      <c r="D725" s="13">
        <v>250</v>
      </c>
      <c r="E725" s="13" t="s">
        <v>269</v>
      </c>
      <c r="F725" t="s">
        <v>921</v>
      </c>
      <c r="G725" t="s">
        <v>903</v>
      </c>
      <c r="H725" t="s">
        <v>923</v>
      </c>
      <c r="I725">
        <v>56.997169999999997</v>
      </c>
      <c r="J725">
        <v>-111.91819</v>
      </c>
      <c r="K725" s="13" t="s">
        <v>574</v>
      </c>
      <c r="L725" s="13">
        <v>3</v>
      </c>
      <c r="M725" s="53">
        <v>44756</v>
      </c>
      <c r="N725" s="55" t="s">
        <v>281</v>
      </c>
      <c r="O725" s="13">
        <v>2</v>
      </c>
      <c r="P725" s="13">
        <v>100</v>
      </c>
      <c r="Q725" s="13" t="s">
        <v>110</v>
      </c>
      <c r="R725" s="13" t="s">
        <v>13</v>
      </c>
      <c r="S725" s="13" t="s">
        <v>582</v>
      </c>
      <c r="T725" s="13" t="s">
        <v>603</v>
      </c>
      <c r="U725" s="13" t="s">
        <v>633</v>
      </c>
      <c r="X725" s="13">
        <v>83330</v>
      </c>
      <c r="Y725" s="13" t="s">
        <v>294</v>
      </c>
      <c r="AE725" s="13">
        <v>2</v>
      </c>
      <c r="AF725" s="13">
        <f t="shared" si="50"/>
        <v>2</v>
      </c>
      <c r="AG725" s="54">
        <f t="shared" si="49"/>
        <v>50</v>
      </c>
      <c r="AH725" s="57">
        <f t="shared" si="51"/>
        <v>100</v>
      </c>
      <c r="AJ725" s="13" t="s">
        <v>703</v>
      </c>
      <c r="AK725" s="13">
        <v>4</v>
      </c>
      <c r="AM725" s="13" t="s">
        <v>294</v>
      </c>
    </row>
    <row r="726" spans="1:40" ht="15" customHeight="1" x14ac:dyDescent="0.25">
      <c r="A726" s="13" t="s">
        <v>925</v>
      </c>
      <c r="B726" s="13" t="s">
        <v>930</v>
      </c>
      <c r="C726" s="13">
        <v>2022</v>
      </c>
      <c r="D726" s="13">
        <v>250</v>
      </c>
      <c r="E726" s="13" t="s">
        <v>269</v>
      </c>
      <c r="F726" t="s">
        <v>921</v>
      </c>
      <c r="G726" t="s">
        <v>903</v>
      </c>
      <c r="H726" t="s">
        <v>923</v>
      </c>
      <c r="I726">
        <v>56.997169999999997</v>
      </c>
      <c r="J726">
        <v>-111.91819</v>
      </c>
      <c r="K726" s="13" t="s">
        <v>574</v>
      </c>
      <c r="L726" s="13">
        <v>3</v>
      </c>
      <c r="M726" s="53">
        <v>44756</v>
      </c>
      <c r="N726" s="55" t="s">
        <v>281</v>
      </c>
      <c r="O726" s="13">
        <v>2</v>
      </c>
      <c r="P726" s="13">
        <v>100</v>
      </c>
      <c r="Q726" s="13" t="s">
        <v>110</v>
      </c>
      <c r="R726" s="13" t="s">
        <v>13</v>
      </c>
      <c r="S726" s="13" t="s">
        <v>582</v>
      </c>
      <c r="X726" s="13">
        <v>82708</v>
      </c>
      <c r="Y726" s="13" t="s">
        <v>716</v>
      </c>
      <c r="AB726" s="13">
        <v>1</v>
      </c>
      <c r="AF726" s="13">
        <f t="shared" si="50"/>
        <v>1</v>
      </c>
      <c r="AG726" s="54">
        <f t="shared" si="49"/>
        <v>50</v>
      </c>
      <c r="AH726" s="57">
        <f t="shared" si="51"/>
        <v>50</v>
      </c>
      <c r="AJ726" s="13" t="s">
        <v>703</v>
      </c>
      <c r="AK726" s="13">
        <v>5</v>
      </c>
      <c r="AM726" s="13" t="s">
        <v>716</v>
      </c>
      <c r="AN726" s="13" t="s">
        <v>717</v>
      </c>
    </row>
    <row r="727" spans="1:40" ht="15" customHeight="1" x14ac:dyDescent="0.25">
      <c r="A727" s="13" t="s">
        <v>925</v>
      </c>
      <c r="B727" s="13" t="s">
        <v>930</v>
      </c>
      <c r="C727" s="13">
        <v>2022</v>
      </c>
      <c r="D727" s="13">
        <v>250</v>
      </c>
      <c r="E727" s="13" t="s">
        <v>269</v>
      </c>
      <c r="F727" t="s">
        <v>921</v>
      </c>
      <c r="G727" t="s">
        <v>903</v>
      </c>
      <c r="H727" t="s">
        <v>923</v>
      </c>
      <c r="I727">
        <v>56.997169999999997</v>
      </c>
      <c r="J727">
        <v>-111.91819</v>
      </c>
      <c r="K727" s="13" t="s">
        <v>574</v>
      </c>
      <c r="L727" s="13">
        <v>3</v>
      </c>
      <c r="M727" s="53">
        <v>44756</v>
      </c>
      <c r="N727" s="55" t="s">
        <v>281</v>
      </c>
      <c r="O727" s="13">
        <v>2</v>
      </c>
      <c r="P727" s="13">
        <v>100</v>
      </c>
      <c r="Q727" s="13" t="s">
        <v>33</v>
      </c>
      <c r="R727" s="13" t="s">
        <v>13</v>
      </c>
      <c r="S727" s="13" t="s">
        <v>581</v>
      </c>
      <c r="T727" s="13" t="s">
        <v>591</v>
      </c>
      <c r="U727" s="13" t="s">
        <v>612</v>
      </c>
      <c r="X727" s="13">
        <v>94025</v>
      </c>
      <c r="Y727" s="13" t="s">
        <v>300</v>
      </c>
      <c r="Z727" s="13">
        <v>8</v>
      </c>
      <c r="AA727" s="13">
        <v>8</v>
      </c>
      <c r="AF727" s="13">
        <f t="shared" si="50"/>
        <v>16</v>
      </c>
      <c r="AG727" s="54">
        <f t="shared" si="49"/>
        <v>50</v>
      </c>
      <c r="AH727" s="57">
        <f t="shared" si="51"/>
        <v>800</v>
      </c>
      <c r="AI727" s="13">
        <v>1</v>
      </c>
      <c r="AJ727" s="13" t="s">
        <v>704</v>
      </c>
      <c r="AK727" s="13">
        <v>8</v>
      </c>
      <c r="AM727" s="13" t="s">
        <v>300</v>
      </c>
    </row>
    <row r="728" spans="1:40" ht="15" customHeight="1" x14ac:dyDescent="0.25">
      <c r="A728" s="13" t="s">
        <v>925</v>
      </c>
      <c r="B728" s="13" t="s">
        <v>930</v>
      </c>
      <c r="C728" s="13">
        <v>2022</v>
      </c>
      <c r="D728" s="13">
        <v>250</v>
      </c>
      <c r="E728" s="13" t="s">
        <v>269</v>
      </c>
      <c r="F728" t="s">
        <v>921</v>
      </c>
      <c r="G728" t="s">
        <v>903</v>
      </c>
      <c r="H728" t="s">
        <v>923</v>
      </c>
      <c r="I728">
        <v>56.997169999999997</v>
      </c>
      <c r="J728">
        <v>-111.91819</v>
      </c>
      <c r="K728" s="13" t="s">
        <v>574</v>
      </c>
      <c r="L728" s="13">
        <v>3</v>
      </c>
      <c r="M728" s="53">
        <v>44756</v>
      </c>
      <c r="N728" s="55" t="s">
        <v>281</v>
      </c>
      <c r="O728" s="13">
        <v>2</v>
      </c>
      <c r="P728" s="13">
        <v>100</v>
      </c>
      <c r="Q728" s="13" t="s">
        <v>33</v>
      </c>
      <c r="R728" s="13" t="s">
        <v>13</v>
      </c>
      <c r="S728" s="13" t="s">
        <v>581</v>
      </c>
      <c r="T728" s="13" t="s">
        <v>591</v>
      </c>
      <c r="X728" s="13">
        <v>93294</v>
      </c>
      <c r="Y728" s="13" t="s">
        <v>301</v>
      </c>
      <c r="AA728" s="13">
        <v>2</v>
      </c>
      <c r="AF728" s="13">
        <f t="shared" si="50"/>
        <v>2</v>
      </c>
      <c r="AG728" s="54">
        <f t="shared" si="49"/>
        <v>50</v>
      </c>
      <c r="AH728" s="57">
        <f t="shared" si="51"/>
        <v>100</v>
      </c>
      <c r="AJ728" s="13" t="s">
        <v>704</v>
      </c>
      <c r="AK728" s="13">
        <v>4</v>
      </c>
      <c r="AM728" s="13" t="s">
        <v>301</v>
      </c>
    </row>
    <row r="729" spans="1:40" ht="15" customHeight="1" x14ac:dyDescent="0.25">
      <c r="A729" s="13" t="s">
        <v>925</v>
      </c>
      <c r="B729" s="13" t="s">
        <v>930</v>
      </c>
      <c r="C729" s="13">
        <v>2022</v>
      </c>
      <c r="D729" s="13">
        <v>250</v>
      </c>
      <c r="E729" s="13" t="s">
        <v>269</v>
      </c>
      <c r="F729" t="s">
        <v>921</v>
      </c>
      <c r="G729" t="s">
        <v>903</v>
      </c>
      <c r="H729" t="s">
        <v>923</v>
      </c>
      <c r="I729">
        <v>56.997169999999997</v>
      </c>
      <c r="J729">
        <v>-111.91819</v>
      </c>
      <c r="K729" s="13" t="s">
        <v>574</v>
      </c>
      <c r="L729" s="13">
        <v>3</v>
      </c>
      <c r="M729" s="53">
        <v>44756</v>
      </c>
      <c r="N729" s="55" t="s">
        <v>281</v>
      </c>
      <c r="O729" s="13" t="s">
        <v>844</v>
      </c>
      <c r="P729" s="13">
        <v>100</v>
      </c>
      <c r="Q729" s="13" t="s">
        <v>32</v>
      </c>
      <c r="R729" s="13" t="s">
        <v>13</v>
      </c>
      <c r="S729" s="13" t="s">
        <v>749</v>
      </c>
      <c r="T729" s="13" t="s">
        <v>750</v>
      </c>
      <c r="U729" s="13" t="s">
        <v>814</v>
      </c>
      <c r="X729" s="13">
        <v>83973</v>
      </c>
      <c r="Y729" s="13" t="s">
        <v>818</v>
      </c>
      <c r="Z729" s="13">
        <v>26</v>
      </c>
      <c r="AF729" s="13">
        <f t="shared" si="50"/>
        <v>26</v>
      </c>
      <c r="AG729" s="54">
        <v>50</v>
      </c>
      <c r="AH729" s="57">
        <f t="shared" si="51"/>
        <v>1300</v>
      </c>
      <c r="AJ729" s="13" t="s">
        <v>704</v>
      </c>
      <c r="AK729" s="13">
        <v>8</v>
      </c>
      <c r="AM729" s="13" t="s">
        <v>818</v>
      </c>
    </row>
    <row r="730" spans="1:40" ht="15" customHeight="1" x14ac:dyDescent="0.25">
      <c r="A730" s="13" t="s">
        <v>925</v>
      </c>
      <c r="B730" s="13" t="s">
        <v>930</v>
      </c>
      <c r="C730" s="13">
        <v>2022</v>
      </c>
      <c r="D730" s="13">
        <v>250</v>
      </c>
      <c r="E730" s="13" t="s">
        <v>269</v>
      </c>
      <c r="F730" t="s">
        <v>921</v>
      </c>
      <c r="G730" t="s">
        <v>903</v>
      </c>
      <c r="H730" t="s">
        <v>923</v>
      </c>
      <c r="I730">
        <v>56.997169999999997</v>
      </c>
      <c r="J730">
        <v>-111.91819</v>
      </c>
      <c r="K730" s="13" t="s">
        <v>574</v>
      </c>
      <c r="L730" s="13">
        <v>3</v>
      </c>
      <c r="M730" s="53">
        <v>44756</v>
      </c>
      <c r="N730" s="55" t="s">
        <v>281</v>
      </c>
      <c r="O730" s="13" t="s">
        <v>844</v>
      </c>
      <c r="P730" s="13">
        <v>100</v>
      </c>
      <c r="Q730" s="13" t="s">
        <v>32</v>
      </c>
      <c r="R730" s="13" t="s">
        <v>13</v>
      </c>
      <c r="S730" s="13" t="s">
        <v>749</v>
      </c>
      <c r="T730" s="13" t="s">
        <v>750</v>
      </c>
      <c r="U730" s="13" t="s">
        <v>814</v>
      </c>
      <c r="X730" s="13">
        <v>83992</v>
      </c>
      <c r="Y730" s="13" t="s">
        <v>819</v>
      </c>
      <c r="Z730" s="13">
        <v>2</v>
      </c>
      <c r="AF730" s="13">
        <f t="shared" si="50"/>
        <v>2</v>
      </c>
      <c r="AG730" s="54">
        <v>50</v>
      </c>
      <c r="AH730" s="57">
        <f t="shared" si="51"/>
        <v>100</v>
      </c>
      <c r="AI730" s="13">
        <v>1</v>
      </c>
      <c r="AJ730" s="13" t="s">
        <v>706</v>
      </c>
      <c r="AK730" s="13">
        <v>8</v>
      </c>
      <c r="AM730" s="13" t="s">
        <v>819</v>
      </c>
    </row>
    <row r="731" spans="1:40" ht="15" customHeight="1" x14ac:dyDescent="0.25">
      <c r="A731" s="13" t="s">
        <v>925</v>
      </c>
      <c r="B731" s="13" t="s">
        <v>930</v>
      </c>
      <c r="C731" s="13">
        <v>2022</v>
      </c>
      <c r="D731" s="13">
        <v>250</v>
      </c>
      <c r="E731" s="13" t="s">
        <v>269</v>
      </c>
      <c r="F731" t="s">
        <v>921</v>
      </c>
      <c r="G731" t="s">
        <v>903</v>
      </c>
      <c r="H731" t="s">
        <v>923</v>
      </c>
      <c r="I731">
        <v>56.997169999999997</v>
      </c>
      <c r="J731">
        <v>-111.91819</v>
      </c>
      <c r="K731" s="13" t="s">
        <v>574</v>
      </c>
      <c r="L731" s="13">
        <v>3</v>
      </c>
      <c r="M731" s="53">
        <v>44756</v>
      </c>
      <c r="N731" s="55" t="s">
        <v>281</v>
      </c>
      <c r="O731" s="13" t="s">
        <v>844</v>
      </c>
      <c r="P731" s="13">
        <v>100</v>
      </c>
      <c r="Q731" s="13" t="s">
        <v>32</v>
      </c>
      <c r="R731" s="13" t="s">
        <v>13</v>
      </c>
      <c r="S731" s="13" t="s">
        <v>749</v>
      </c>
      <c r="T731" s="13" t="s">
        <v>750</v>
      </c>
      <c r="U731" s="13" t="s">
        <v>814</v>
      </c>
      <c r="X731" s="13">
        <v>84016</v>
      </c>
      <c r="Y731" s="13" t="s">
        <v>827</v>
      </c>
      <c r="Z731" s="13">
        <v>13</v>
      </c>
      <c r="AF731" s="13">
        <f t="shared" si="50"/>
        <v>13</v>
      </c>
      <c r="AG731" s="54">
        <v>50</v>
      </c>
      <c r="AH731" s="57">
        <f t="shared" si="51"/>
        <v>650</v>
      </c>
      <c r="AI731" s="13">
        <v>1</v>
      </c>
      <c r="AJ731" s="13" t="s">
        <v>706</v>
      </c>
      <c r="AK731" s="13">
        <v>8</v>
      </c>
      <c r="AM731" s="13" t="s">
        <v>827</v>
      </c>
    </row>
    <row r="732" spans="1:40" ht="15" customHeight="1" x14ac:dyDescent="0.25">
      <c r="A732" s="13" t="s">
        <v>925</v>
      </c>
      <c r="B732" s="13" t="s">
        <v>930</v>
      </c>
      <c r="C732" s="13">
        <v>2022</v>
      </c>
      <c r="D732" s="13">
        <v>250</v>
      </c>
      <c r="E732" s="13" t="s">
        <v>269</v>
      </c>
      <c r="F732" t="s">
        <v>921</v>
      </c>
      <c r="G732" t="s">
        <v>903</v>
      </c>
      <c r="H732" t="s">
        <v>923</v>
      </c>
      <c r="I732">
        <v>56.997169999999997</v>
      </c>
      <c r="J732">
        <v>-111.91819</v>
      </c>
      <c r="K732" s="13" t="s">
        <v>574</v>
      </c>
      <c r="L732" s="13">
        <v>3</v>
      </c>
      <c r="M732" s="53">
        <v>44756</v>
      </c>
      <c r="N732" s="55" t="s">
        <v>281</v>
      </c>
      <c r="O732" s="13" t="s">
        <v>844</v>
      </c>
      <c r="P732" s="13">
        <v>100</v>
      </c>
      <c r="Q732" s="13" t="s">
        <v>32</v>
      </c>
      <c r="R732" s="13" t="s">
        <v>13</v>
      </c>
      <c r="S732" s="13" t="s">
        <v>749</v>
      </c>
      <c r="T732" s="13" t="s">
        <v>750</v>
      </c>
      <c r="U732" s="13" t="s">
        <v>824</v>
      </c>
      <c r="X732" s="13">
        <v>83873</v>
      </c>
      <c r="Y732" s="13" t="s">
        <v>825</v>
      </c>
      <c r="Z732" s="13">
        <v>1</v>
      </c>
      <c r="AF732" s="13">
        <f t="shared" si="50"/>
        <v>1</v>
      </c>
      <c r="AG732" s="54">
        <v>50</v>
      </c>
      <c r="AH732" s="57">
        <f t="shared" si="51"/>
        <v>50</v>
      </c>
      <c r="AI732" s="13">
        <v>1</v>
      </c>
      <c r="AJ732" s="13" t="s">
        <v>706</v>
      </c>
      <c r="AK732" s="13">
        <v>8</v>
      </c>
      <c r="AM732" s="13" t="s">
        <v>825</v>
      </c>
    </row>
    <row r="733" spans="1:40" ht="15" customHeight="1" x14ac:dyDescent="0.25">
      <c r="A733" s="13" t="s">
        <v>925</v>
      </c>
      <c r="B733" s="13" t="s">
        <v>930</v>
      </c>
      <c r="C733" s="13">
        <v>2022</v>
      </c>
      <c r="D733" s="13">
        <v>250</v>
      </c>
      <c r="E733" s="13" t="s">
        <v>269</v>
      </c>
      <c r="F733" t="s">
        <v>921</v>
      </c>
      <c r="G733" t="s">
        <v>903</v>
      </c>
      <c r="H733" t="s">
        <v>923</v>
      </c>
      <c r="I733">
        <v>56.997169999999997</v>
      </c>
      <c r="J733">
        <v>-111.91819</v>
      </c>
      <c r="K733" s="13" t="s">
        <v>574</v>
      </c>
      <c r="L733" s="13">
        <v>3</v>
      </c>
      <c r="M733" s="53">
        <v>44756</v>
      </c>
      <c r="N733" s="55" t="s">
        <v>281</v>
      </c>
      <c r="O733" s="13" t="s">
        <v>844</v>
      </c>
      <c r="P733" s="13">
        <v>100</v>
      </c>
      <c r="Q733" s="13" t="s">
        <v>32</v>
      </c>
      <c r="R733" s="13" t="s">
        <v>13</v>
      </c>
      <c r="S733" s="13" t="s">
        <v>749</v>
      </c>
      <c r="T733" s="13" t="s">
        <v>750</v>
      </c>
      <c r="U733" s="13" t="s">
        <v>824</v>
      </c>
      <c r="X733" s="13">
        <v>83899</v>
      </c>
      <c r="Y733" s="13" t="s">
        <v>839</v>
      </c>
      <c r="Z733" s="13">
        <v>1</v>
      </c>
      <c r="AF733" s="13">
        <f t="shared" si="50"/>
        <v>1</v>
      </c>
      <c r="AG733" s="54">
        <v>50</v>
      </c>
      <c r="AH733" s="57">
        <f t="shared" si="51"/>
        <v>50</v>
      </c>
      <c r="AI733" s="13">
        <v>1</v>
      </c>
      <c r="AJ733" s="13" t="s">
        <v>706</v>
      </c>
      <c r="AK733" s="13">
        <v>8</v>
      </c>
      <c r="AM733" s="13" t="s">
        <v>839</v>
      </c>
    </row>
    <row r="734" spans="1:40" ht="15" customHeight="1" x14ac:dyDescent="0.25">
      <c r="A734" s="13" t="s">
        <v>925</v>
      </c>
      <c r="B734" s="13" t="s">
        <v>930</v>
      </c>
      <c r="C734" s="13">
        <v>2022</v>
      </c>
      <c r="D734" s="13">
        <v>250</v>
      </c>
      <c r="E734" s="13" t="s">
        <v>269</v>
      </c>
      <c r="F734" t="s">
        <v>921</v>
      </c>
      <c r="G734" t="s">
        <v>903</v>
      </c>
      <c r="H734" t="s">
        <v>923</v>
      </c>
      <c r="I734">
        <v>56.997169999999997</v>
      </c>
      <c r="J734">
        <v>-111.91819</v>
      </c>
      <c r="K734" s="13" t="s">
        <v>574</v>
      </c>
      <c r="L734" s="13">
        <v>3</v>
      </c>
      <c r="M734" s="53">
        <v>44756</v>
      </c>
      <c r="N734" s="55" t="s">
        <v>281</v>
      </c>
      <c r="O734" s="13" t="s">
        <v>844</v>
      </c>
      <c r="P734" s="13">
        <v>100</v>
      </c>
      <c r="Q734" s="13" t="s">
        <v>32</v>
      </c>
      <c r="R734" s="13" t="s">
        <v>13</v>
      </c>
      <c r="S734" s="13" t="s">
        <v>749</v>
      </c>
      <c r="T734" s="13" t="s">
        <v>750</v>
      </c>
      <c r="U734" s="13" t="s">
        <v>834</v>
      </c>
      <c r="X734" s="13">
        <v>83969</v>
      </c>
      <c r="Y734" s="13" t="s">
        <v>835</v>
      </c>
      <c r="Z734" s="13">
        <v>19</v>
      </c>
      <c r="AF734" s="13">
        <f t="shared" si="50"/>
        <v>19</v>
      </c>
      <c r="AG734" s="54">
        <v>50</v>
      </c>
      <c r="AH734" s="57">
        <f t="shared" si="51"/>
        <v>950</v>
      </c>
      <c r="AI734" s="13">
        <v>1</v>
      </c>
      <c r="AJ734" s="13" t="s">
        <v>706</v>
      </c>
      <c r="AK734" s="13">
        <v>8</v>
      </c>
      <c r="AM734" s="13" t="s">
        <v>835</v>
      </c>
    </row>
    <row r="735" spans="1:40" ht="15" customHeight="1" x14ac:dyDescent="0.25">
      <c r="A735" s="13" t="s">
        <v>925</v>
      </c>
      <c r="B735" s="13" t="s">
        <v>930</v>
      </c>
      <c r="C735" s="13">
        <v>2022</v>
      </c>
      <c r="D735" s="13">
        <v>250</v>
      </c>
      <c r="E735" s="13" t="s">
        <v>269</v>
      </c>
      <c r="F735" t="s">
        <v>921</v>
      </c>
      <c r="G735" t="s">
        <v>903</v>
      </c>
      <c r="H735" t="s">
        <v>923</v>
      </c>
      <c r="I735">
        <v>56.997169999999997</v>
      </c>
      <c r="J735">
        <v>-111.91819</v>
      </c>
      <c r="K735" s="13" t="s">
        <v>574</v>
      </c>
      <c r="L735" s="13">
        <v>3</v>
      </c>
      <c r="M735" s="53">
        <v>44756</v>
      </c>
      <c r="N735" s="55" t="s">
        <v>281</v>
      </c>
      <c r="O735" s="13" t="s">
        <v>844</v>
      </c>
      <c r="P735" s="13">
        <v>100</v>
      </c>
      <c r="Q735" s="13" t="s">
        <v>32</v>
      </c>
      <c r="R735" s="13" t="s">
        <v>13</v>
      </c>
      <c r="S735" s="13" t="s">
        <v>749</v>
      </c>
      <c r="T735" s="13" t="s">
        <v>750</v>
      </c>
      <c r="U735" s="13" t="s">
        <v>837</v>
      </c>
      <c r="X735" s="13">
        <v>83834</v>
      </c>
      <c r="Y735" s="13" t="s">
        <v>838</v>
      </c>
      <c r="Z735" s="13">
        <v>4</v>
      </c>
      <c r="AF735" s="13">
        <f t="shared" si="50"/>
        <v>4</v>
      </c>
      <c r="AG735" s="54">
        <v>50</v>
      </c>
      <c r="AH735" s="57">
        <f t="shared" si="51"/>
        <v>200</v>
      </c>
      <c r="AI735" s="13">
        <v>1</v>
      </c>
      <c r="AJ735" s="13" t="s">
        <v>706</v>
      </c>
      <c r="AK735" s="13">
        <v>8</v>
      </c>
      <c r="AM735" s="13" t="s">
        <v>838</v>
      </c>
    </row>
    <row r="736" spans="1:40" ht="15" customHeight="1" x14ac:dyDescent="0.25">
      <c r="A736" s="13" t="s">
        <v>925</v>
      </c>
      <c r="B736" s="13" t="s">
        <v>930</v>
      </c>
      <c r="C736" s="13">
        <v>2022</v>
      </c>
      <c r="D736" s="13">
        <v>250</v>
      </c>
      <c r="E736" s="13" t="s">
        <v>269</v>
      </c>
      <c r="F736" t="s">
        <v>921</v>
      </c>
      <c r="G736" t="s">
        <v>903</v>
      </c>
      <c r="H736" t="s">
        <v>923</v>
      </c>
      <c r="I736">
        <v>56.997169999999997</v>
      </c>
      <c r="J736">
        <v>-111.91819</v>
      </c>
      <c r="K736" s="13" t="s">
        <v>574</v>
      </c>
      <c r="L736" s="13">
        <v>3</v>
      </c>
      <c r="M736" s="53">
        <v>44756</v>
      </c>
      <c r="N736" s="55" t="s">
        <v>281</v>
      </c>
      <c r="O736" s="13" t="s">
        <v>844</v>
      </c>
      <c r="P736" s="13">
        <v>100</v>
      </c>
      <c r="Q736" s="13" t="s">
        <v>32</v>
      </c>
      <c r="R736" s="13" t="s">
        <v>13</v>
      </c>
      <c r="S736" s="13" t="s">
        <v>749</v>
      </c>
      <c r="T736" s="13" t="s">
        <v>750</v>
      </c>
      <c r="X736" s="13">
        <v>83832</v>
      </c>
      <c r="Y736" s="13" t="s">
        <v>359</v>
      </c>
      <c r="Z736" s="13">
        <v>9</v>
      </c>
      <c r="AF736" s="13">
        <f t="shared" si="50"/>
        <v>9</v>
      </c>
      <c r="AG736" s="54">
        <v>50</v>
      </c>
      <c r="AH736" s="57">
        <f t="shared" si="51"/>
        <v>450</v>
      </c>
      <c r="AJ736" s="13" t="s">
        <v>706</v>
      </c>
      <c r="AK736" s="13">
        <v>8</v>
      </c>
      <c r="AM736" s="13" t="s">
        <v>359</v>
      </c>
    </row>
    <row r="737" spans="1:40" ht="15" customHeight="1" x14ac:dyDescent="0.25">
      <c r="A737" s="13" t="s">
        <v>925</v>
      </c>
      <c r="B737" s="13" t="s">
        <v>930</v>
      </c>
      <c r="C737" s="13">
        <v>2022</v>
      </c>
      <c r="D737" s="13">
        <v>250</v>
      </c>
      <c r="E737" s="13" t="s">
        <v>269</v>
      </c>
      <c r="F737" t="s">
        <v>921</v>
      </c>
      <c r="G737" t="s">
        <v>903</v>
      </c>
      <c r="H737" t="s">
        <v>923</v>
      </c>
      <c r="I737">
        <v>56.997169999999997</v>
      </c>
      <c r="J737">
        <v>-111.91819</v>
      </c>
      <c r="K737" s="13" t="s">
        <v>574</v>
      </c>
      <c r="L737" s="13">
        <v>3</v>
      </c>
      <c r="M737" s="53">
        <v>44756</v>
      </c>
      <c r="N737" s="55" t="s">
        <v>281</v>
      </c>
      <c r="O737" s="13" t="s">
        <v>844</v>
      </c>
      <c r="P737" s="13">
        <v>100</v>
      </c>
      <c r="Q737" s="13" t="s">
        <v>83</v>
      </c>
      <c r="R737" s="13" t="s">
        <v>13</v>
      </c>
      <c r="S737" s="13" t="s">
        <v>760</v>
      </c>
      <c r="T737" s="13" t="s">
        <v>816</v>
      </c>
      <c r="X737" s="13">
        <v>85258</v>
      </c>
      <c r="Y737" s="13" t="s">
        <v>817</v>
      </c>
      <c r="Z737" s="13">
        <v>2</v>
      </c>
      <c r="AF737" s="13">
        <f t="shared" si="50"/>
        <v>2</v>
      </c>
      <c r="AG737" s="54">
        <v>50</v>
      </c>
      <c r="AH737" s="57">
        <f t="shared" si="51"/>
        <v>100</v>
      </c>
      <c r="AI737" s="13">
        <v>1</v>
      </c>
      <c r="AJ737" s="13" t="s">
        <v>704</v>
      </c>
      <c r="AK737" s="13">
        <v>8</v>
      </c>
      <c r="AM737" s="13" t="s">
        <v>817</v>
      </c>
    </row>
    <row r="738" spans="1:40" ht="15" customHeight="1" x14ac:dyDescent="0.25">
      <c r="A738" s="13" t="s">
        <v>925</v>
      </c>
      <c r="B738" s="13" t="s">
        <v>930</v>
      </c>
      <c r="C738" s="13">
        <v>2022</v>
      </c>
      <c r="D738" s="13">
        <v>250</v>
      </c>
      <c r="E738" s="13" t="s">
        <v>269</v>
      </c>
      <c r="F738" t="s">
        <v>921</v>
      </c>
      <c r="G738" t="s">
        <v>903</v>
      </c>
      <c r="H738" t="s">
        <v>923</v>
      </c>
      <c r="I738">
        <v>56.997169999999997</v>
      </c>
      <c r="J738">
        <v>-111.91819</v>
      </c>
      <c r="K738" s="13" t="s">
        <v>574</v>
      </c>
      <c r="L738" s="13">
        <v>3</v>
      </c>
      <c r="M738" s="53">
        <v>44756</v>
      </c>
      <c r="N738" s="55" t="s">
        <v>281</v>
      </c>
      <c r="O738" s="13" t="s">
        <v>844</v>
      </c>
      <c r="P738" s="13">
        <v>100</v>
      </c>
      <c r="Q738" s="13" t="s">
        <v>83</v>
      </c>
      <c r="R738" s="13" t="s">
        <v>13</v>
      </c>
      <c r="S738" s="13" t="s">
        <v>760</v>
      </c>
      <c r="T738" s="13" t="s">
        <v>820</v>
      </c>
      <c r="U738" s="13" t="s">
        <v>821</v>
      </c>
      <c r="X738" s="13">
        <v>88634</v>
      </c>
      <c r="Y738" s="13" t="s">
        <v>822</v>
      </c>
      <c r="Z738" s="13">
        <v>27</v>
      </c>
      <c r="AF738" s="13">
        <f t="shared" si="50"/>
        <v>27</v>
      </c>
      <c r="AG738" s="54">
        <v>50</v>
      </c>
      <c r="AH738" s="57">
        <f t="shared" si="51"/>
        <v>1350</v>
      </c>
      <c r="AI738" s="13">
        <v>1</v>
      </c>
      <c r="AJ738" s="13" t="s">
        <v>706</v>
      </c>
      <c r="AK738" s="13">
        <v>8</v>
      </c>
      <c r="AM738" s="13" t="s">
        <v>822</v>
      </c>
    </row>
    <row r="739" spans="1:40" ht="15" customHeight="1" x14ac:dyDescent="0.25">
      <c r="A739" s="13" t="s">
        <v>925</v>
      </c>
      <c r="B739" s="13" t="s">
        <v>930</v>
      </c>
      <c r="C739" s="13">
        <v>2022</v>
      </c>
      <c r="D739" s="13">
        <v>250</v>
      </c>
      <c r="E739" s="13" t="s">
        <v>269</v>
      </c>
      <c r="F739" t="s">
        <v>921</v>
      </c>
      <c r="G739" t="s">
        <v>903</v>
      </c>
      <c r="H739" t="s">
        <v>923</v>
      </c>
      <c r="I739">
        <v>56.997169999999997</v>
      </c>
      <c r="J739">
        <v>-111.91819</v>
      </c>
      <c r="K739" s="13" t="s">
        <v>574</v>
      </c>
      <c r="L739" s="13">
        <v>3</v>
      </c>
      <c r="M739" s="53">
        <v>44756</v>
      </c>
      <c r="N739" s="55" t="s">
        <v>281</v>
      </c>
      <c r="O739" s="13" t="s">
        <v>844</v>
      </c>
      <c r="P739" s="13">
        <v>100</v>
      </c>
      <c r="Q739" s="13" t="s">
        <v>91</v>
      </c>
      <c r="R739" s="13" t="s">
        <v>13</v>
      </c>
      <c r="S739" s="13" t="s">
        <v>748</v>
      </c>
      <c r="X739" s="13">
        <v>84195</v>
      </c>
      <c r="Y739" s="13" t="s">
        <v>377</v>
      </c>
      <c r="Z739" s="13">
        <v>6</v>
      </c>
      <c r="AF739" s="13">
        <f t="shared" si="50"/>
        <v>6</v>
      </c>
      <c r="AG739" s="54">
        <v>50</v>
      </c>
      <c r="AH739" s="57">
        <f t="shared" si="51"/>
        <v>300</v>
      </c>
      <c r="AI739" s="13">
        <v>1</v>
      </c>
      <c r="AJ739" s="13" t="s">
        <v>704</v>
      </c>
      <c r="AK739" s="13">
        <v>8</v>
      </c>
      <c r="AM739" s="13" t="s">
        <v>377</v>
      </c>
    </row>
    <row r="740" spans="1:40" ht="15" customHeight="1" x14ac:dyDescent="0.25">
      <c r="A740" s="13" t="s">
        <v>925</v>
      </c>
      <c r="B740" s="13" t="s">
        <v>930</v>
      </c>
      <c r="C740" s="13">
        <v>2022</v>
      </c>
      <c r="D740" s="13">
        <v>250</v>
      </c>
      <c r="E740" s="13" t="s">
        <v>269</v>
      </c>
      <c r="F740" t="s">
        <v>921</v>
      </c>
      <c r="G740" t="s">
        <v>903</v>
      </c>
      <c r="H740" t="s">
        <v>923</v>
      </c>
      <c r="I740">
        <v>56.997169999999997</v>
      </c>
      <c r="J740">
        <v>-111.91819</v>
      </c>
      <c r="K740" s="13" t="s">
        <v>574</v>
      </c>
      <c r="L740" s="13">
        <v>3</v>
      </c>
      <c r="M740" s="53">
        <v>44756</v>
      </c>
      <c r="N740" s="13" t="s">
        <v>281</v>
      </c>
      <c r="O740" s="13">
        <v>2</v>
      </c>
      <c r="P740" s="13">
        <v>100</v>
      </c>
      <c r="Q740" s="13" t="s">
        <v>16</v>
      </c>
      <c r="R740" s="13" t="s">
        <v>13</v>
      </c>
      <c r="S740" s="13" t="s">
        <v>583</v>
      </c>
      <c r="T740" s="13" t="s">
        <v>593</v>
      </c>
      <c r="U740" s="13" t="s">
        <v>621</v>
      </c>
      <c r="V740" s="13" t="s">
        <v>667</v>
      </c>
      <c r="X740" s="13">
        <v>127338</v>
      </c>
      <c r="Y740" s="13" t="s">
        <v>339</v>
      </c>
      <c r="AB740" s="13">
        <v>16</v>
      </c>
      <c r="AF740" s="13">
        <f t="shared" si="50"/>
        <v>16</v>
      </c>
      <c r="AG740" s="54">
        <f t="shared" ref="AG740:AG774" si="52">P740/O740</f>
        <v>50</v>
      </c>
      <c r="AH740" s="57">
        <f t="shared" si="51"/>
        <v>800</v>
      </c>
      <c r="AI740" s="13">
        <v>1</v>
      </c>
      <c r="AJ740" s="13" t="s">
        <v>703</v>
      </c>
      <c r="AK740" s="13">
        <v>6</v>
      </c>
      <c r="AM740" s="13" t="s">
        <v>339</v>
      </c>
    </row>
    <row r="741" spans="1:40" ht="15" customHeight="1" x14ac:dyDescent="0.25">
      <c r="A741" s="13" t="s">
        <v>925</v>
      </c>
      <c r="B741" s="13" t="s">
        <v>930</v>
      </c>
      <c r="C741" s="13">
        <v>2022</v>
      </c>
      <c r="D741" s="13">
        <v>250</v>
      </c>
      <c r="E741" s="13" t="s">
        <v>269</v>
      </c>
      <c r="F741" t="s">
        <v>921</v>
      </c>
      <c r="G741" t="s">
        <v>903</v>
      </c>
      <c r="H741" t="s">
        <v>923</v>
      </c>
      <c r="I741">
        <v>56.997169999999997</v>
      </c>
      <c r="J741">
        <v>-111.91819</v>
      </c>
      <c r="K741" s="13" t="s">
        <v>574</v>
      </c>
      <c r="L741" s="13">
        <v>3</v>
      </c>
      <c r="M741" s="53">
        <v>44756</v>
      </c>
      <c r="N741" s="13" t="s">
        <v>281</v>
      </c>
      <c r="O741" s="13">
        <v>2</v>
      </c>
      <c r="P741" s="13">
        <v>100</v>
      </c>
      <c r="Q741" s="13" t="s">
        <v>16</v>
      </c>
      <c r="R741" s="13" t="s">
        <v>13</v>
      </c>
      <c r="S741" s="13" t="s">
        <v>583</v>
      </c>
      <c r="T741" s="13" t="s">
        <v>593</v>
      </c>
      <c r="U741" s="13" t="s">
        <v>621</v>
      </c>
      <c r="X741" s="13">
        <v>127076</v>
      </c>
      <c r="Y741" s="13" t="s">
        <v>342</v>
      </c>
      <c r="AD741" s="13">
        <v>1</v>
      </c>
      <c r="AF741" s="13">
        <f t="shared" si="50"/>
        <v>1</v>
      </c>
      <c r="AG741" s="54">
        <f t="shared" si="52"/>
        <v>50</v>
      </c>
      <c r="AH741" s="57">
        <f t="shared" si="51"/>
        <v>50</v>
      </c>
      <c r="AJ741" s="13" t="s">
        <v>703</v>
      </c>
      <c r="AK741" s="13">
        <v>6</v>
      </c>
      <c r="AM741" s="13" t="s">
        <v>342</v>
      </c>
    </row>
    <row r="742" spans="1:40" ht="15" customHeight="1" x14ac:dyDescent="0.25">
      <c r="A742" s="13" t="s">
        <v>925</v>
      </c>
      <c r="B742" s="13" t="s">
        <v>930</v>
      </c>
      <c r="C742" s="13">
        <v>2022</v>
      </c>
      <c r="D742" s="13">
        <v>250</v>
      </c>
      <c r="E742" s="13" t="s">
        <v>269</v>
      </c>
      <c r="F742" t="s">
        <v>921</v>
      </c>
      <c r="G742" t="s">
        <v>903</v>
      </c>
      <c r="H742" t="s">
        <v>923</v>
      </c>
      <c r="I742">
        <v>56.997169999999997</v>
      </c>
      <c r="J742">
        <v>-111.91819</v>
      </c>
      <c r="K742" s="13" t="s">
        <v>574</v>
      </c>
      <c r="L742" s="13">
        <v>3</v>
      </c>
      <c r="M742" s="53">
        <v>44756</v>
      </c>
      <c r="N742" s="13" t="s">
        <v>281</v>
      </c>
      <c r="O742" s="13">
        <v>2</v>
      </c>
      <c r="P742" s="13">
        <v>100</v>
      </c>
      <c r="Q742" s="13" t="s">
        <v>16</v>
      </c>
      <c r="R742" s="13" t="s">
        <v>13</v>
      </c>
      <c r="S742" s="13" t="s">
        <v>583</v>
      </c>
      <c r="T742" s="13" t="s">
        <v>593</v>
      </c>
      <c r="U742" s="13" t="s">
        <v>620</v>
      </c>
      <c r="V742" s="13" t="s">
        <v>666</v>
      </c>
      <c r="X742" s="13">
        <v>125904</v>
      </c>
      <c r="Y742" s="13" t="s">
        <v>340</v>
      </c>
      <c r="AB742" s="13">
        <v>4</v>
      </c>
      <c r="AF742" s="13">
        <f t="shared" si="50"/>
        <v>4</v>
      </c>
      <c r="AG742" s="54">
        <f t="shared" si="52"/>
        <v>50</v>
      </c>
      <c r="AH742" s="57">
        <f t="shared" si="51"/>
        <v>200</v>
      </c>
      <c r="AI742" s="13">
        <v>1</v>
      </c>
      <c r="AJ742" s="13" t="s">
        <v>703</v>
      </c>
      <c r="AK742" s="13">
        <v>7</v>
      </c>
      <c r="AM742" s="13" t="s">
        <v>340</v>
      </c>
    </row>
    <row r="743" spans="1:40" ht="15" customHeight="1" x14ac:dyDescent="0.25">
      <c r="A743" s="13" t="s">
        <v>925</v>
      </c>
      <c r="B743" s="13" t="s">
        <v>930</v>
      </c>
      <c r="C743" s="13">
        <v>2022</v>
      </c>
      <c r="D743" s="13">
        <v>250</v>
      </c>
      <c r="E743" s="13" t="s">
        <v>269</v>
      </c>
      <c r="F743" t="s">
        <v>921</v>
      </c>
      <c r="G743" t="s">
        <v>903</v>
      </c>
      <c r="H743" t="s">
        <v>923</v>
      </c>
      <c r="I743">
        <v>56.997169999999997</v>
      </c>
      <c r="J743">
        <v>-111.91819</v>
      </c>
      <c r="K743" s="13" t="s">
        <v>574</v>
      </c>
      <c r="L743" s="13">
        <v>3</v>
      </c>
      <c r="M743" s="53">
        <v>44756</v>
      </c>
      <c r="N743" s="13" t="s">
        <v>281</v>
      </c>
      <c r="O743" s="13">
        <v>2</v>
      </c>
      <c r="P743" s="13">
        <v>100</v>
      </c>
      <c r="Q743" s="13" t="s">
        <v>16</v>
      </c>
      <c r="R743" s="13" t="s">
        <v>13</v>
      </c>
      <c r="S743" s="13" t="s">
        <v>583</v>
      </c>
      <c r="T743" s="13" t="s">
        <v>593</v>
      </c>
      <c r="U743" s="13" t="s">
        <v>615</v>
      </c>
      <c r="V743" s="13" t="s">
        <v>665</v>
      </c>
      <c r="W743" s="13" t="s">
        <v>686</v>
      </c>
      <c r="X743" s="13">
        <v>129229</v>
      </c>
      <c r="Y743" s="13" t="s">
        <v>320</v>
      </c>
      <c r="AB743" s="13">
        <v>9</v>
      </c>
      <c r="AF743" s="13">
        <f t="shared" si="50"/>
        <v>9</v>
      </c>
      <c r="AG743" s="54">
        <f t="shared" si="52"/>
        <v>50</v>
      </c>
      <c r="AH743" s="57">
        <f t="shared" si="51"/>
        <v>450</v>
      </c>
      <c r="AJ743" s="13" t="s">
        <v>704</v>
      </c>
      <c r="AK743" s="13">
        <v>6</v>
      </c>
      <c r="AL743" s="13" t="s">
        <v>443</v>
      </c>
      <c r="AM743" s="13" t="s">
        <v>710</v>
      </c>
      <c r="AN743" s="13" t="s">
        <v>320</v>
      </c>
    </row>
    <row r="744" spans="1:40" ht="15" customHeight="1" x14ac:dyDescent="0.25">
      <c r="A744" s="13" t="s">
        <v>925</v>
      </c>
      <c r="B744" s="13" t="s">
        <v>930</v>
      </c>
      <c r="C744" s="13">
        <v>2022</v>
      </c>
      <c r="D744" s="13">
        <v>250</v>
      </c>
      <c r="E744" s="13" t="s">
        <v>269</v>
      </c>
      <c r="F744" t="s">
        <v>921</v>
      </c>
      <c r="G744" t="s">
        <v>903</v>
      </c>
      <c r="H744" t="s">
        <v>923</v>
      </c>
      <c r="I744">
        <v>56.997169999999997</v>
      </c>
      <c r="J744">
        <v>-111.91819</v>
      </c>
      <c r="K744" s="13" t="s">
        <v>574</v>
      </c>
      <c r="L744" s="13">
        <v>3</v>
      </c>
      <c r="M744" s="53">
        <v>44756</v>
      </c>
      <c r="N744" s="13" t="s">
        <v>281</v>
      </c>
      <c r="O744" s="13">
        <v>2</v>
      </c>
      <c r="P744" s="13">
        <v>100</v>
      </c>
      <c r="Q744" s="13" t="s">
        <v>16</v>
      </c>
      <c r="R744" s="13" t="s">
        <v>13</v>
      </c>
      <c r="S744" s="13" t="s">
        <v>583</v>
      </c>
      <c r="T744" s="13" t="s">
        <v>593</v>
      </c>
      <c r="U744" s="13" t="s">
        <v>615</v>
      </c>
      <c r="V744" s="13" t="s">
        <v>665</v>
      </c>
      <c r="W744" s="13" t="s">
        <v>686</v>
      </c>
      <c r="X744" s="13">
        <v>129254</v>
      </c>
      <c r="Y744" s="13" t="s">
        <v>326</v>
      </c>
      <c r="AB744" s="13">
        <v>4</v>
      </c>
      <c r="AF744" s="13">
        <f t="shared" si="50"/>
        <v>4</v>
      </c>
      <c r="AG744" s="54">
        <f t="shared" si="52"/>
        <v>50</v>
      </c>
      <c r="AH744" s="57">
        <f t="shared" si="51"/>
        <v>200</v>
      </c>
      <c r="AI744" s="13">
        <v>1</v>
      </c>
      <c r="AJ744" s="13" t="s">
        <v>704</v>
      </c>
      <c r="AK744" s="13">
        <v>10</v>
      </c>
      <c r="AM744" s="13" t="s">
        <v>326</v>
      </c>
    </row>
    <row r="745" spans="1:40" ht="15" customHeight="1" x14ac:dyDescent="0.25">
      <c r="A745" s="13" t="s">
        <v>925</v>
      </c>
      <c r="B745" s="13" t="s">
        <v>930</v>
      </c>
      <c r="C745" s="13">
        <v>2022</v>
      </c>
      <c r="D745" s="13">
        <v>250</v>
      </c>
      <c r="E745" s="13" t="s">
        <v>269</v>
      </c>
      <c r="F745" t="s">
        <v>921</v>
      </c>
      <c r="G745" t="s">
        <v>903</v>
      </c>
      <c r="H745" t="s">
        <v>923</v>
      </c>
      <c r="I745">
        <v>56.997169999999997</v>
      </c>
      <c r="J745">
        <v>-111.91819</v>
      </c>
      <c r="K745" s="13" t="s">
        <v>574</v>
      </c>
      <c r="L745" s="13">
        <v>3</v>
      </c>
      <c r="M745" s="53">
        <v>44756</v>
      </c>
      <c r="N745" s="13" t="s">
        <v>281</v>
      </c>
      <c r="O745" s="13">
        <v>2</v>
      </c>
      <c r="P745" s="13">
        <v>100</v>
      </c>
      <c r="Q745" s="13" t="s">
        <v>16</v>
      </c>
      <c r="R745" s="13" t="s">
        <v>13</v>
      </c>
      <c r="S745" s="13" t="s">
        <v>583</v>
      </c>
      <c r="T745" s="13" t="s">
        <v>593</v>
      </c>
      <c r="U745" s="13" t="s">
        <v>615</v>
      </c>
      <c r="V745" s="13" t="s">
        <v>665</v>
      </c>
      <c r="W745" s="13" t="s">
        <v>686</v>
      </c>
      <c r="X745" s="13">
        <v>129428</v>
      </c>
      <c r="Y745" s="13" t="s">
        <v>315</v>
      </c>
      <c r="AB745" s="13">
        <v>5</v>
      </c>
      <c r="AF745" s="13">
        <f t="shared" si="50"/>
        <v>5</v>
      </c>
      <c r="AG745" s="54">
        <f t="shared" si="52"/>
        <v>50</v>
      </c>
      <c r="AH745" s="57">
        <f t="shared" si="51"/>
        <v>250</v>
      </c>
      <c r="AI745" s="13">
        <v>1</v>
      </c>
      <c r="AJ745" s="13" t="s">
        <v>704</v>
      </c>
      <c r="AK745" s="13">
        <v>8</v>
      </c>
      <c r="AM745" s="13" t="s">
        <v>315</v>
      </c>
    </row>
    <row r="746" spans="1:40" ht="15" customHeight="1" x14ac:dyDescent="0.25">
      <c r="A746" s="13" t="s">
        <v>925</v>
      </c>
      <c r="B746" s="13" t="s">
        <v>930</v>
      </c>
      <c r="C746" s="13">
        <v>2022</v>
      </c>
      <c r="D746" s="13">
        <v>250</v>
      </c>
      <c r="E746" s="13" t="s">
        <v>269</v>
      </c>
      <c r="F746" t="s">
        <v>921</v>
      </c>
      <c r="G746" t="s">
        <v>903</v>
      </c>
      <c r="H746" t="s">
        <v>923</v>
      </c>
      <c r="I746">
        <v>56.997169999999997</v>
      </c>
      <c r="J746">
        <v>-111.91819</v>
      </c>
      <c r="K746" s="13" t="s">
        <v>574</v>
      </c>
      <c r="L746" s="13">
        <v>3</v>
      </c>
      <c r="M746" s="53">
        <v>44756</v>
      </c>
      <c r="N746" s="13" t="s">
        <v>281</v>
      </c>
      <c r="O746" s="13">
        <v>2</v>
      </c>
      <c r="P746" s="13">
        <v>100</v>
      </c>
      <c r="Q746" s="13" t="s">
        <v>16</v>
      </c>
      <c r="R746" s="13" t="s">
        <v>13</v>
      </c>
      <c r="S746" s="13" t="s">
        <v>583</v>
      </c>
      <c r="T746" s="13" t="s">
        <v>593</v>
      </c>
      <c r="U746" s="13" t="s">
        <v>615</v>
      </c>
      <c r="V746" s="13" t="s">
        <v>665</v>
      </c>
      <c r="W746" s="13" t="s">
        <v>687</v>
      </c>
      <c r="X746" s="13" t="s">
        <v>702</v>
      </c>
      <c r="Y746" s="13" t="s">
        <v>311</v>
      </c>
      <c r="AB746" s="13">
        <v>25</v>
      </c>
      <c r="AF746" s="13">
        <f t="shared" si="50"/>
        <v>25</v>
      </c>
      <c r="AG746" s="54">
        <f t="shared" si="52"/>
        <v>50</v>
      </c>
      <c r="AH746" s="57">
        <f t="shared" si="51"/>
        <v>1250</v>
      </c>
      <c r="AI746" s="13">
        <v>1</v>
      </c>
      <c r="AJ746" s="13" t="s">
        <v>704</v>
      </c>
      <c r="AK746" s="13">
        <v>6</v>
      </c>
      <c r="AM746" s="13" t="s">
        <v>311</v>
      </c>
      <c r="AN746" s="13" t="s">
        <v>714</v>
      </c>
    </row>
    <row r="747" spans="1:40" ht="15" customHeight="1" x14ac:dyDescent="0.25">
      <c r="A747" s="13" t="s">
        <v>925</v>
      </c>
      <c r="B747" s="13" t="s">
        <v>930</v>
      </c>
      <c r="C747" s="13">
        <v>2022</v>
      </c>
      <c r="D747" s="13">
        <v>250</v>
      </c>
      <c r="E747" s="13" t="s">
        <v>269</v>
      </c>
      <c r="F747" t="s">
        <v>921</v>
      </c>
      <c r="G747" t="s">
        <v>903</v>
      </c>
      <c r="H747" t="s">
        <v>923</v>
      </c>
      <c r="I747">
        <v>56.997169999999997</v>
      </c>
      <c r="J747">
        <v>-111.91819</v>
      </c>
      <c r="K747" s="13" t="s">
        <v>574</v>
      </c>
      <c r="L747" s="13">
        <v>3</v>
      </c>
      <c r="M747" s="53">
        <v>44756</v>
      </c>
      <c r="N747" s="13" t="s">
        <v>281</v>
      </c>
      <c r="O747" s="13">
        <v>2</v>
      </c>
      <c r="P747" s="13">
        <v>100</v>
      </c>
      <c r="Q747" s="13" t="s">
        <v>16</v>
      </c>
      <c r="R747" s="13" t="s">
        <v>13</v>
      </c>
      <c r="S747" s="13" t="s">
        <v>583</v>
      </c>
      <c r="T747" s="13" t="s">
        <v>593</v>
      </c>
      <c r="U747" s="13" t="s">
        <v>615</v>
      </c>
      <c r="V747" s="13" t="s">
        <v>665</v>
      </c>
      <c r="W747" s="13" t="s">
        <v>687</v>
      </c>
      <c r="X747" s="13">
        <v>129935</v>
      </c>
      <c r="Y747" s="13" t="s">
        <v>310</v>
      </c>
      <c r="AB747" s="13">
        <v>24</v>
      </c>
      <c r="AF747" s="13">
        <f t="shared" si="50"/>
        <v>24</v>
      </c>
      <c r="AG747" s="54">
        <f t="shared" si="52"/>
        <v>50</v>
      </c>
      <c r="AH747" s="57">
        <f t="shared" si="51"/>
        <v>1200</v>
      </c>
      <c r="AI747" s="13">
        <v>1</v>
      </c>
      <c r="AJ747" s="13" t="s">
        <v>704</v>
      </c>
      <c r="AK747" s="13">
        <v>6</v>
      </c>
      <c r="AM747" s="13" t="s">
        <v>310</v>
      </c>
    </row>
    <row r="748" spans="1:40" ht="15" customHeight="1" x14ac:dyDescent="0.25">
      <c r="A748" s="13" t="s">
        <v>925</v>
      </c>
      <c r="B748" s="13" t="s">
        <v>930</v>
      </c>
      <c r="C748" s="13">
        <v>2022</v>
      </c>
      <c r="D748" s="13">
        <v>250</v>
      </c>
      <c r="E748" s="13" t="s">
        <v>269</v>
      </c>
      <c r="F748" t="s">
        <v>921</v>
      </c>
      <c r="G748" t="s">
        <v>903</v>
      </c>
      <c r="H748" t="s">
        <v>923</v>
      </c>
      <c r="I748">
        <v>56.997169999999997</v>
      </c>
      <c r="J748">
        <v>-111.91819</v>
      </c>
      <c r="K748" s="13" t="s">
        <v>574</v>
      </c>
      <c r="L748" s="13">
        <v>3</v>
      </c>
      <c r="M748" s="53">
        <v>44756</v>
      </c>
      <c r="N748" s="13" t="s">
        <v>281</v>
      </c>
      <c r="O748" s="13">
        <v>2</v>
      </c>
      <c r="P748" s="13">
        <v>100</v>
      </c>
      <c r="Q748" s="13" t="s">
        <v>16</v>
      </c>
      <c r="R748" s="13" t="s">
        <v>13</v>
      </c>
      <c r="S748" s="13" t="s">
        <v>583</v>
      </c>
      <c r="T748" s="13" t="s">
        <v>593</v>
      </c>
      <c r="U748" s="13" t="s">
        <v>615</v>
      </c>
      <c r="V748" s="13" t="s">
        <v>661</v>
      </c>
      <c r="X748" s="13">
        <v>128563</v>
      </c>
      <c r="Y748" s="13" t="s">
        <v>323</v>
      </c>
      <c r="AB748" s="13">
        <v>2</v>
      </c>
      <c r="AF748" s="13">
        <f t="shared" si="50"/>
        <v>2</v>
      </c>
      <c r="AG748" s="54">
        <f t="shared" si="52"/>
        <v>50</v>
      </c>
      <c r="AH748" s="57">
        <f t="shared" si="51"/>
        <v>100</v>
      </c>
      <c r="AI748" s="13">
        <v>1</v>
      </c>
      <c r="AJ748" s="13" t="s">
        <v>704</v>
      </c>
      <c r="AK748" s="13">
        <v>7</v>
      </c>
      <c r="AM748" s="13" t="s">
        <v>323</v>
      </c>
    </row>
    <row r="749" spans="1:40" ht="15" customHeight="1" x14ac:dyDescent="0.25">
      <c r="A749" s="13" t="s">
        <v>925</v>
      </c>
      <c r="B749" s="13" t="s">
        <v>930</v>
      </c>
      <c r="C749" s="13">
        <v>2022</v>
      </c>
      <c r="D749" s="13">
        <v>250</v>
      </c>
      <c r="E749" s="13" t="s">
        <v>269</v>
      </c>
      <c r="F749" t="s">
        <v>921</v>
      </c>
      <c r="G749" t="s">
        <v>903</v>
      </c>
      <c r="H749" t="s">
        <v>923</v>
      </c>
      <c r="I749">
        <v>56.997169999999997</v>
      </c>
      <c r="J749">
        <v>-111.91819</v>
      </c>
      <c r="K749" s="13" t="s">
        <v>574</v>
      </c>
      <c r="L749" s="13">
        <v>3</v>
      </c>
      <c r="M749" s="53">
        <v>44756</v>
      </c>
      <c r="N749" s="13" t="s">
        <v>281</v>
      </c>
      <c r="O749" s="13">
        <v>2</v>
      </c>
      <c r="P749" s="13">
        <v>100</v>
      </c>
      <c r="Q749" s="13" t="s">
        <v>16</v>
      </c>
      <c r="R749" s="13" t="s">
        <v>13</v>
      </c>
      <c r="S749" s="13" t="s">
        <v>583</v>
      </c>
      <c r="T749" s="13" t="s">
        <v>593</v>
      </c>
      <c r="U749" s="13" t="s">
        <v>615</v>
      </c>
      <c r="V749" s="13" t="s">
        <v>661</v>
      </c>
      <c r="X749" s="13" t="s">
        <v>702</v>
      </c>
      <c r="Y749" s="13" t="s">
        <v>319</v>
      </c>
      <c r="AB749" s="13">
        <v>3</v>
      </c>
      <c r="AF749" s="13">
        <f t="shared" si="50"/>
        <v>3</v>
      </c>
      <c r="AG749" s="54">
        <f t="shared" si="52"/>
        <v>50</v>
      </c>
      <c r="AH749" s="57">
        <f t="shared" si="51"/>
        <v>150</v>
      </c>
      <c r="AI749" s="13">
        <v>1</v>
      </c>
      <c r="AJ749" s="13" t="s">
        <v>704</v>
      </c>
      <c r="AK749" s="13">
        <v>6</v>
      </c>
      <c r="AM749" s="13" t="s">
        <v>319</v>
      </c>
      <c r="AN749" s="13" t="s">
        <v>714</v>
      </c>
    </row>
    <row r="750" spans="1:40" ht="15" customHeight="1" x14ac:dyDescent="0.25">
      <c r="A750" s="13" t="s">
        <v>925</v>
      </c>
      <c r="B750" s="13" t="s">
        <v>930</v>
      </c>
      <c r="C750" s="13">
        <v>2022</v>
      </c>
      <c r="D750" s="13">
        <v>250</v>
      </c>
      <c r="E750" s="13" t="s">
        <v>269</v>
      </c>
      <c r="F750" t="s">
        <v>921</v>
      </c>
      <c r="G750" t="s">
        <v>903</v>
      </c>
      <c r="H750" t="s">
        <v>923</v>
      </c>
      <c r="I750">
        <v>56.997169999999997</v>
      </c>
      <c r="J750">
        <v>-111.91819</v>
      </c>
      <c r="K750" s="13" t="s">
        <v>574</v>
      </c>
      <c r="L750" s="13">
        <v>3</v>
      </c>
      <c r="M750" s="53">
        <v>44756</v>
      </c>
      <c r="N750" s="13" t="s">
        <v>281</v>
      </c>
      <c r="O750" s="13">
        <v>2</v>
      </c>
      <c r="P750" s="13">
        <v>100</v>
      </c>
      <c r="Q750" s="13" t="s">
        <v>16</v>
      </c>
      <c r="R750" s="13" t="s">
        <v>13</v>
      </c>
      <c r="S750" s="13" t="s">
        <v>583</v>
      </c>
      <c r="T750" s="13" t="s">
        <v>593</v>
      </c>
      <c r="U750" s="13" t="s">
        <v>615</v>
      </c>
      <c r="V750" s="13" t="s">
        <v>661</v>
      </c>
      <c r="X750" s="13">
        <v>128457</v>
      </c>
      <c r="Y750" s="13" t="s">
        <v>321</v>
      </c>
      <c r="AB750" s="13">
        <v>12</v>
      </c>
      <c r="AF750" s="13">
        <f t="shared" si="50"/>
        <v>12</v>
      </c>
      <c r="AG750" s="54">
        <f t="shared" si="52"/>
        <v>50</v>
      </c>
      <c r="AH750" s="57">
        <f t="shared" si="51"/>
        <v>600</v>
      </c>
      <c r="AJ750" s="13" t="s">
        <v>704</v>
      </c>
      <c r="AK750" s="13">
        <v>6</v>
      </c>
      <c r="AL750" s="13" t="s">
        <v>443</v>
      </c>
      <c r="AM750" s="13" t="s">
        <v>321</v>
      </c>
    </row>
    <row r="751" spans="1:40" ht="15" customHeight="1" x14ac:dyDescent="0.25">
      <c r="A751" s="13" t="s">
        <v>925</v>
      </c>
      <c r="B751" s="13" t="s">
        <v>930</v>
      </c>
      <c r="C751" s="13">
        <v>2022</v>
      </c>
      <c r="D751" s="13">
        <v>250</v>
      </c>
      <c r="E751" s="13" t="s">
        <v>269</v>
      </c>
      <c r="F751" t="s">
        <v>921</v>
      </c>
      <c r="G751" t="s">
        <v>903</v>
      </c>
      <c r="H751" t="s">
        <v>923</v>
      </c>
      <c r="I751">
        <v>56.997169999999997</v>
      </c>
      <c r="J751">
        <v>-111.91819</v>
      </c>
      <c r="K751" s="13" t="s">
        <v>574</v>
      </c>
      <c r="L751" s="13">
        <v>3</v>
      </c>
      <c r="M751" s="53">
        <v>44756</v>
      </c>
      <c r="N751" s="13" t="s">
        <v>281</v>
      </c>
      <c r="O751" s="13">
        <v>2</v>
      </c>
      <c r="P751" s="13">
        <v>100</v>
      </c>
      <c r="Q751" s="13" t="s">
        <v>16</v>
      </c>
      <c r="R751" s="13" t="s">
        <v>13</v>
      </c>
      <c r="S751" s="13" t="s">
        <v>583</v>
      </c>
      <c r="T751" s="13" t="s">
        <v>593</v>
      </c>
      <c r="U751" s="13" t="s">
        <v>615</v>
      </c>
      <c r="V751" s="13" t="s">
        <v>661</v>
      </c>
      <c r="X751" s="13">
        <v>129018</v>
      </c>
      <c r="Y751" s="13" t="s">
        <v>317</v>
      </c>
      <c r="AB751" s="13">
        <v>57</v>
      </c>
      <c r="AF751" s="13">
        <f t="shared" si="50"/>
        <v>57</v>
      </c>
      <c r="AG751" s="54">
        <f t="shared" si="52"/>
        <v>50</v>
      </c>
      <c r="AH751" s="57">
        <f t="shared" si="51"/>
        <v>2850</v>
      </c>
      <c r="AI751" s="13">
        <v>1</v>
      </c>
      <c r="AJ751" s="13" t="s">
        <v>704</v>
      </c>
      <c r="AK751" s="13">
        <v>8</v>
      </c>
      <c r="AM751" s="13" t="s">
        <v>317</v>
      </c>
    </row>
    <row r="752" spans="1:40" ht="15" customHeight="1" x14ac:dyDescent="0.25">
      <c r="A752" s="13" t="s">
        <v>925</v>
      </c>
      <c r="B752" s="13" t="s">
        <v>930</v>
      </c>
      <c r="C752" s="13">
        <v>2022</v>
      </c>
      <c r="D752" s="13">
        <v>250</v>
      </c>
      <c r="E752" s="13" t="s">
        <v>269</v>
      </c>
      <c r="F752" t="s">
        <v>921</v>
      </c>
      <c r="G752" t="s">
        <v>903</v>
      </c>
      <c r="H752" t="s">
        <v>923</v>
      </c>
      <c r="I752">
        <v>56.997169999999997</v>
      </c>
      <c r="J752">
        <v>-111.91819</v>
      </c>
      <c r="K752" s="13" t="s">
        <v>574</v>
      </c>
      <c r="L752" s="13">
        <v>3</v>
      </c>
      <c r="M752" s="53">
        <v>44756</v>
      </c>
      <c r="N752" s="13" t="s">
        <v>281</v>
      </c>
      <c r="O752" s="13">
        <v>2</v>
      </c>
      <c r="P752" s="13">
        <v>100</v>
      </c>
      <c r="Q752" s="13" t="s">
        <v>16</v>
      </c>
      <c r="R752" s="13" t="s">
        <v>13</v>
      </c>
      <c r="S752" s="13" t="s">
        <v>583</v>
      </c>
      <c r="T752" s="13" t="s">
        <v>593</v>
      </c>
      <c r="U752" s="13" t="s">
        <v>615</v>
      </c>
      <c r="V752" s="13" t="s">
        <v>660</v>
      </c>
      <c r="W752" s="13" t="s">
        <v>684</v>
      </c>
      <c r="X752" s="13">
        <v>128079</v>
      </c>
      <c r="Y752" s="13" t="s">
        <v>309</v>
      </c>
      <c r="AB752" s="13">
        <v>7</v>
      </c>
      <c r="AF752" s="13">
        <f t="shared" si="50"/>
        <v>7</v>
      </c>
      <c r="AG752" s="54">
        <f t="shared" si="52"/>
        <v>50</v>
      </c>
      <c r="AH752" s="57">
        <f t="shared" si="51"/>
        <v>350</v>
      </c>
      <c r="AI752" s="13">
        <v>1</v>
      </c>
      <c r="AJ752" s="13" t="s">
        <v>703</v>
      </c>
      <c r="AK752" s="13">
        <v>8</v>
      </c>
      <c r="AM752" s="13" t="s">
        <v>309</v>
      </c>
    </row>
    <row r="753" spans="1:40" ht="15" customHeight="1" x14ac:dyDescent="0.25">
      <c r="A753" s="13" t="s">
        <v>925</v>
      </c>
      <c r="B753" s="13" t="s">
        <v>930</v>
      </c>
      <c r="C753" s="13">
        <v>2022</v>
      </c>
      <c r="D753" s="13">
        <v>250</v>
      </c>
      <c r="E753" s="13" t="s">
        <v>269</v>
      </c>
      <c r="F753" t="s">
        <v>921</v>
      </c>
      <c r="G753" t="s">
        <v>903</v>
      </c>
      <c r="H753" t="s">
        <v>923</v>
      </c>
      <c r="I753">
        <v>56.997169999999997</v>
      </c>
      <c r="J753">
        <v>-111.91819</v>
      </c>
      <c r="K753" s="13" t="s">
        <v>574</v>
      </c>
      <c r="L753" s="13">
        <v>3</v>
      </c>
      <c r="M753" s="53">
        <v>44756</v>
      </c>
      <c r="N753" s="13" t="s">
        <v>281</v>
      </c>
      <c r="O753" s="13">
        <v>2</v>
      </c>
      <c r="P753" s="13">
        <v>100</v>
      </c>
      <c r="Q753" s="13" t="s">
        <v>16</v>
      </c>
      <c r="R753" s="13" t="s">
        <v>13</v>
      </c>
      <c r="S753" s="13" t="s">
        <v>583</v>
      </c>
      <c r="T753" s="13" t="s">
        <v>593</v>
      </c>
      <c r="U753" s="13" t="s">
        <v>615</v>
      </c>
      <c r="V753" s="13" t="s">
        <v>660</v>
      </c>
      <c r="W753" s="13" t="s">
        <v>684</v>
      </c>
      <c r="X753" s="13">
        <v>128078</v>
      </c>
      <c r="Y753" s="13" t="s">
        <v>324</v>
      </c>
      <c r="AB753" s="13">
        <v>8</v>
      </c>
      <c r="AF753" s="13">
        <f t="shared" si="50"/>
        <v>8</v>
      </c>
      <c r="AG753" s="54">
        <f t="shared" si="52"/>
        <v>50</v>
      </c>
      <c r="AH753" s="57">
        <f t="shared" si="51"/>
        <v>400</v>
      </c>
      <c r="AJ753" s="13" t="s">
        <v>703</v>
      </c>
      <c r="AK753" s="13">
        <v>7</v>
      </c>
      <c r="AL753" s="13" t="s">
        <v>443</v>
      </c>
      <c r="AM753" s="13" t="s">
        <v>312</v>
      </c>
      <c r="AN753" s="13" t="s">
        <v>324</v>
      </c>
    </row>
    <row r="754" spans="1:40" ht="15" customHeight="1" x14ac:dyDescent="0.25">
      <c r="A754" s="13" t="s">
        <v>925</v>
      </c>
      <c r="B754" s="13" t="s">
        <v>930</v>
      </c>
      <c r="C754" s="13">
        <v>2022</v>
      </c>
      <c r="D754" s="13">
        <v>250</v>
      </c>
      <c r="E754" s="13" t="s">
        <v>269</v>
      </c>
      <c r="F754" t="s">
        <v>921</v>
      </c>
      <c r="G754" t="s">
        <v>903</v>
      </c>
      <c r="H754" t="s">
        <v>923</v>
      </c>
      <c r="I754">
        <v>56.997169999999997</v>
      </c>
      <c r="J754">
        <v>-111.91819</v>
      </c>
      <c r="K754" s="13" t="s">
        <v>574</v>
      </c>
      <c r="L754" s="13">
        <v>3</v>
      </c>
      <c r="M754" s="53">
        <v>44756</v>
      </c>
      <c r="N754" s="13" t="s">
        <v>281</v>
      </c>
      <c r="O754" s="13">
        <v>2</v>
      </c>
      <c r="P754" s="13">
        <v>100</v>
      </c>
      <c r="Q754" s="13" t="s">
        <v>16</v>
      </c>
      <c r="R754" s="13" t="s">
        <v>13</v>
      </c>
      <c r="S754" s="13" t="s">
        <v>583</v>
      </c>
      <c r="T754" s="13" t="s">
        <v>593</v>
      </c>
      <c r="U754" s="13" t="s">
        <v>615</v>
      </c>
      <c r="V754" s="13" t="s">
        <v>660</v>
      </c>
      <c r="W754" s="13" t="s">
        <v>685</v>
      </c>
      <c r="X754" s="13">
        <v>128277</v>
      </c>
      <c r="Y754" s="13" t="s">
        <v>308</v>
      </c>
      <c r="AB754" s="13">
        <v>4</v>
      </c>
      <c r="AF754" s="13">
        <f t="shared" si="50"/>
        <v>4</v>
      </c>
      <c r="AG754" s="54">
        <f t="shared" si="52"/>
        <v>50</v>
      </c>
      <c r="AH754" s="57">
        <f t="shared" si="51"/>
        <v>200</v>
      </c>
      <c r="AI754" s="13">
        <v>1</v>
      </c>
      <c r="AJ754" s="13" t="s">
        <v>703</v>
      </c>
      <c r="AK754" s="13">
        <v>9</v>
      </c>
      <c r="AM754" s="13" t="s">
        <v>308</v>
      </c>
    </row>
    <row r="755" spans="1:40" ht="15" customHeight="1" x14ac:dyDescent="0.25">
      <c r="A755" s="13" t="s">
        <v>925</v>
      </c>
      <c r="B755" s="13" t="s">
        <v>930</v>
      </c>
      <c r="C755" s="13">
        <v>2022</v>
      </c>
      <c r="D755" s="13">
        <v>250</v>
      </c>
      <c r="E755" s="13" t="s">
        <v>269</v>
      </c>
      <c r="F755" t="s">
        <v>921</v>
      </c>
      <c r="G755" t="s">
        <v>903</v>
      </c>
      <c r="H755" t="s">
        <v>923</v>
      </c>
      <c r="I755">
        <v>56.997169999999997</v>
      </c>
      <c r="J755">
        <v>-111.91819</v>
      </c>
      <c r="K755" s="13" t="s">
        <v>574</v>
      </c>
      <c r="L755" s="13">
        <v>3</v>
      </c>
      <c r="M755" s="53">
        <v>44756</v>
      </c>
      <c r="N755" s="13" t="s">
        <v>281</v>
      </c>
      <c r="O755" s="13">
        <v>2</v>
      </c>
      <c r="P755" s="13">
        <v>100</v>
      </c>
      <c r="Q755" s="13" t="s">
        <v>16</v>
      </c>
      <c r="R755" s="13" t="s">
        <v>13</v>
      </c>
      <c r="S755" s="13" t="s">
        <v>583</v>
      </c>
      <c r="T755" s="13" t="s">
        <v>593</v>
      </c>
      <c r="U755" s="13" t="s">
        <v>615</v>
      </c>
      <c r="X755" s="13">
        <v>127917</v>
      </c>
      <c r="Y755" s="13" t="s">
        <v>322</v>
      </c>
      <c r="AB755" s="13">
        <v>103</v>
      </c>
      <c r="AF755" s="13">
        <f t="shared" si="50"/>
        <v>103</v>
      </c>
      <c r="AG755" s="54">
        <f t="shared" si="52"/>
        <v>50</v>
      </c>
      <c r="AH755" s="57">
        <f t="shared" si="51"/>
        <v>5150</v>
      </c>
      <c r="AJ755" s="13" t="s">
        <v>704</v>
      </c>
      <c r="AK755" s="13">
        <v>8</v>
      </c>
      <c r="AL755" s="13" t="s">
        <v>443</v>
      </c>
      <c r="AM755" s="13" t="s">
        <v>322</v>
      </c>
    </row>
    <row r="756" spans="1:40" ht="15" customHeight="1" x14ac:dyDescent="0.25">
      <c r="A756" s="13" t="s">
        <v>925</v>
      </c>
      <c r="B756" s="13" t="s">
        <v>930</v>
      </c>
      <c r="C756" s="13">
        <v>2022</v>
      </c>
      <c r="D756" s="13">
        <v>250</v>
      </c>
      <c r="E756" s="13" t="s">
        <v>269</v>
      </c>
      <c r="F756" t="s">
        <v>921</v>
      </c>
      <c r="G756" t="s">
        <v>903</v>
      </c>
      <c r="H756" t="s">
        <v>923</v>
      </c>
      <c r="I756">
        <v>56.997169999999997</v>
      </c>
      <c r="J756">
        <v>-111.91819</v>
      </c>
      <c r="K756" s="13" t="s">
        <v>574</v>
      </c>
      <c r="L756" s="13">
        <v>3</v>
      </c>
      <c r="M756" s="53">
        <v>44756</v>
      </c>
      <c r="N756" s="13" t="s">
        <v>281</v>
      </c>
      <c r="O756" s="13">
        <v>2</v>
      </c>
      <c r="P756" s="13">
        <v>100</v>
      </c>
      <c r="Q756" s="13" t="s">
        <v>14</v>
      </c>
      <c r="R756" s="13" t="s">
        <v>13</v>
      </c>
      <c r="S756" s="13" t="s">
        <v>583</v>
      </c>
      <c r="T756" s="13" t="s">
        <v>597</v>
      </c>
      <c r="U756" s="13" t="s">
        <v>638</v>
      </c>
      <c r="X756" s="13">
        <v>101467</v>
      </c>
      <c r="Y756" s="13" t="s">
        <v>344</v>
      </c>
      <c r="AC756" s="13">
        <v>1</v>
      </c>
      <c r="AF756" s="13">
        <f t="shared" si="50"/>
        <v>1</v>
      </c>
      <c r="AG756" s="54">
        <f t="shared" si="52"/>
        <v>50</v>
      </c>
      <c r="AH756" s="57">
        <f t="shared" si="51"/>
        <v>50</v>
      </c>
      <c r="AI756" s="13">
        <v>1</v>
      </c>
      <c r="AJ756" s="13" t="s">
        <v>704</v>
      </c>
      <c r="AK756" s="13">
        <v>7</v>
      </c>
      <c r="AM756" s="13" t="s">
        <v>344</v>
      </c>
    </row>
    <row r="757" spans="1:40" ht="15" customHeight="1" x14ac:dyDescent="0.25">
      <c r="A757" s="13" t="s">
        <v>925</v>
      </c>
      <c r="B757" s="13" t="s">
        <v>930</v>
      </c>
      <c r="C757" s="13">
        <v>2022</v>
      </c>
      <c r="D757" s="13">
        <v>250</v>
      </c>
      <c r="E757" s="13" t="s">
        <v>269</v>
      </c>
      <c r="F757" t="s">
        <v>921</v>
      </c>
      <c r="G757" t="s">
        <v>903</v>
      </c>
      <c r="H757" t="s">
        <v>923</v>
      </c>
      <c r="I757">
        <v>56.997169999999997</v>
      </c>
      <c r="J757">
        <v>-111.91819</v>
      </c>
      <c r="K757" s="13" t="s">
        <v>574</v>
      </c>
      <c r="L757" s="13">
        <v>3</v>
      </c>
      <c r="M757" s="53">
        <v>44756</v>
      </c>
      <c r="N757" s="13" t="s">
        <v>281</v>
      </c>
      <c r="O757" s="13">
        <v>2</v>
      </c>
      <c r="P757" s="13">
        <v>100</v>
      </c>
      <c r="Q757" s="13" t="s">
        <v>14</v>
      </c>
      <c r="R757" s="13" t="s">
        <v>13</v>
      </c>
      <c r="S757" s="13" t="s">
        <v>583</v>
      </c>
      <c r="T757" s="13" t="s">
        <v>597</v>
      </c>
      <c r="U757" s="13" t="s">
        <v>647</v>
      </c>
      <c r="X757" s="13">
        <v>100951</v>
      </c>
      <c r="Y757" s="13" t="s">
        <v>345</v>
      </c>
      <c r="AC757" s="13">
        <v>2</v>
      </c>
      <c r="AF757" s="13">
        <f t="shared" si="50"/>
        <v>2</v>
      </c>
      <c r="AG757" s="54">
        <f t="shared" si="52"/>
        <v>50</v>
      </c>
      <c r="AH757" s="57">
        <f t="shared" si="51"/>
        <v>100</v>
      </c>
      <c r="AI757" s="13">
        <v>1</v>
      </c>
      <c r="AJ757" s="13" t="s">
        <v>704</v>
      </c>
      <c r="AK757" s="13">
        <v>7</v>
      </c>
      <c r="AL757" s="13" t="s">
        <v>781</v>
      </c>
      <c r="AM757" s="13" t="s">
        <v>345</v>
      </c>
    </row>
    <row r="758" spans="1:40" ht="15" customHeight="1" x14ac:dyDescent="0.25">
      <c r="A758" s="13" t="s">
        <v>925</v>
      </c>
      <c r="B758" s="13" t="s">
        <v>930</v>
      </c>
      <c r="C758" s="13">
        <v>2022</v>
      </c>
      <c r="D758" s="13">
        <v>250</v>
      </c>
      <c r="E758" s="13" t="s">
        <v>269</v>
      </c>
      <c r="F758" t="s">
        <v>921</v>
      </c>
      <c r="G758" t="s">
        <v>903</v>
      </c>
      <c r="H758" t="s">
        <v>923</v>
      </c>
      <c r="I758">
        <v>56.997169999999997</v>
      </c>
      <c r="J758">
        <v>-111.91819</v>
      </c>
      <c r="K758" s="13" t="s">
        <v>574</v>
      </c>
      <c r="L758" s="13">
        <v>3</v>
      </c>
      <c r="M758" s="53">
        <v>44756</v>
      </c>
      <c r="N758" s="13" t="s">
        <v>281</v>
      </c>
      <c r="O758" s="13">
        <v>2</v>
      </c>
      <c r="P758" s="13">
        <v>100</v>
      </c>
      <c r="Q758" s="13" t="s">
        <v>14</v>
      </c>
      <c r="R758" s="13" t="s">
        <v>13</v>
      </c>
      <c r="S758" s="13" t="s">
        <v>583</v>
      </c>
      <c r="T758" s="13" t="s">
        <v>597</v>
      </c>
      <c r="X758" s="13">
        <v>100502</v>
      </c>
      <c r="Y758" s="13" t="s">
        <v>343</v>
      </c>
      <c r="AC758" s="13">
        <v>69</v>
      </c>
      <c r="AF758" s="13">
        <f t="shared" si="50"/>
        <v>69</v>
      </c>
      <c r="AG758" s="54">
        <f t="shared" si="52"/>
        <v>50</v>
      </c>
      <c r="AH758" s="57">
        <f t="shared" si="51"/>
        <v>3450</v>
      </c>
      <c r="AJ758" s="13" t="s">
        <v>708</v>
      </c>
      <c r="AK758" s="13">
        <v>1</v>
      </c>
      <c r="AM758" s="13" t="s">
        <v>343</v>
      </c>
    </row>
    <row r="759" spans="1:40" ht="15" customHeight="1" x14ac:dyDescent="0.25">
      <c r="A759" s="13" t="s">
        <v>925</v>
      </c>
      <c r="B759" s="13" t="s">
        <v>930</v>
      </c>
      <c r="C759" s="13">
        <v>2022</v>
      </c>
      <c r="D759" s="13">
        <v>250</v>
      </c>
      <c r="E759" s="13" t="s">
        <v>269</v>
      </c>
      <c r="F759" t="s">
        <v>921</v>
      </c>
      <c r="G759" t="s">
        <v>903</v>
      </c>
      <c r="H759" t="s">
        <v>923</v>
      </c>
      <c r="I759">
        <v>56.997169999999997</v>
      </c>
      <c r="J759">
        <v>-111.91819</v>
      </c>
      <c r="K759" s="13" t="s">
        <v>574</v>
      </c>
      <c r="L759" s="13">
        <v>3</v>
      </c>
      <c r="M759" s="53">
        <v>44756</v>
      </c>
      <c r="N759" s="13" t="s">
        <v>281</v>
      </c>
      <c r="O759" s="13">
        <v>2</v>
      </c>
      <c r="P759" s="13">
        <v>100</v>
      </c>
      <c r="Q759" s="13" t="s">
        <v>97</v>
      </c>
      <c r="R759" s="13" t="s">
        <v>13</v>
      </c>
      <c r="S759" s="13" t="s">
        <v>583</v>
      </c>
      <c r="T759" s="13" t="s">
        <v>599</v>
      </c>
      <c r="U759" s="13" t="s">
        <v>629</v>
      </c>
      <c r="X759" s="13">
        <v>102061</v>
      </c>
      <c r="Y759" s="13" t="s">
        <v>351</v>
      </c>
      <c r="AC759" s="13">
        <v>2</v>
      </c>
      <c r="AF759" s="13">
        <f t="shared" si="50"/>
        <v>2</v>
      </c>
      <c r="AG759" s="54">
        <f t="shared" si="52"/>
        <v>50</v>
      </c>
      <c r="AH759" s="57">
        <f t="shared" si="51"/>
        <v>100</v>
      </c>
      <c r="AI759" s="13">
        <v>1</v>
      </c>
      <c r="AJ759" s="13" t="s">
        <v>703</v>
      </c>
      <c r="AK759" s="13">
        <v>6</v>
      </c>
      <c r="AL759" s="13" t="s">
        <v>776</v>
      </c>
      <c r="AM759" s="13" t="s">
        <v>351</v>
      </c>
    </row>
    <row r="760" spans="1:40" ht="15" customHeight="1" x14ac:dyDescent="0.25">
      <c r="A760" s="13" t="s">
        <v>925</v>
      </c>
      <c r="B760" s="13" t="s">
        <v>930</v>
      </c>
      <c r="C760" s="13">
        <v>2022</v>
      </c>
      <c r="D760" s="13">
        <v>250</v>
      </c>
      <c r="E760" s="13" t="s">
        <v>269</v>
      </c>
      <c r="F760" t="s">
        <v>921</v>
      </c>
      <c r="G760" t="s">
        <v>903</v>
      </c>
      <c r="H760" t="s">
        <v>923</v>
      </c>
      <c r="I760">
        <v>56.997169999999997</v>
      </c>
      <c r="J760">
        <v>-111.91819</v>
      </c>
      <c r="K760" s="13" t="s">
        <v>574</v>
      </c>
      <c r="L760" s="13">
        <v>3</v>
      </c>
      <c r="M760" s="53">
        <v>44756</v>
      </c>
      <c r="N760" s="13" t="s">
        <v>281</v>
      </c>
      <c r="O760" s="13">
        <v>2</v>
      </c>
      <c r="P760" s="13">
        <v>100</v>
      </c>
      <c r="Q760" s="13" t="s">
        <v>97</v>
      </c>
      <c r="R760" s="13" t="s">
        <v>13</v>
      </c>
      <c r="S760" s="13" t="s">
        <v>583</v>
      </c>
      <c r="T760" s="13" t="s">
        <v>599</v>
      </c>
      <c r="U760" s="13" t="s">
        <v>626</v>
      </c>
      <c r="X760" s="13">
        <v>101888</v>
      </c>
      <c r="Y760" s="13" t="s">
        <v>379</v>
      </c>
      <c r="AC760" s="13">
        <v>2</v>
      </c>
      <c r="AF760" s="13">
        <f t="shared" si="50"/>
        <v>2</v>
      </c>
      <c r="AG760" s="54">
        <f t="shared" si="52"/>
        <v>50</v>
      </c>
      <c r="AH760" s="57">
        <f t="shared" si="51"/>
        <v>100</v>
      </c>
      <c r="AI760" s="13">
        <v>1</v>
      </c>
      <c r="AJ760" s="13" t="s">
        <v>703</v>
      </c>
      <c r="AK760" s="13">
        <v>2</v>
      </c>
      <c r="AM760" s="13" t="s">
        <v>379</v>
      </c>
    </row>
    <row r="761" spans="1:40" ht="15" customHeight="1" x14ac:dyDescent="0.25">
      <c r="A761" s="13" t="s">
        <v>925</v>
      </c>
      <c r="B761" s="13" t="s">
        <v>930</v>
      </c>
      <c r="C761" s="13">
        <v>2022</v>
      </c>
      <c r="D761" s="13">
        <v>250</v>
      </c>
      <c r="E761" s="13" t="s">
        <v>269</v>
      </c>
      <c r="F761" t="s">
        <v>921</v>
      </c>
      <c r="G761" t="s">
        <v>903</v>
      </c>
      <c r="H761" t="s">
        <v>923</v>
      </c>
      <c r="I761">
        <v>56.997169999999997</v>
      </c>
      <c r="J761">
        <v>-111.91819</v>
      </c>
      <c r="K761" s="13" t="s">
        <v>574</v>
      </c>
      <c r="L761" s="13">
        <v>3</v>
      </c>
      <c r="M761" s="53">
        <v>44756</v>
      </c>
      <c r="N761" s="13" t="s">
        <v>281</v>
      </c>
      <c r="O761" s="13">
        <v>2</v>
      </c>
      <c r="P761" s="13">
        <v>100</v>
      </c>
      <c r="Q761" s="13" t="s">
        <v>97</v>
      </c>
      <c r="R761" s="13" t="s">
        <v>13</v>
      </c>
      <c r="S761" s="13" t="s">
        <v>583</v>
      </c>
      <c r="T761" s="13" t="s">
        <v>599</v>
      </c>
      <c r="X761" s="13">
        <v>102042</v>
      </c>
      <c r="Y761" s="13" t="s">
        <v>348</v>
      </c>
      <c r="AC761" s="13">
        <v>2</v>
      </c>
      <c r="AF761" s="13">
        <f t="shared" si="50"/>
        <v>2</v>
      </c>
      <c r="AG761" s="54">
        <f t="shared" si="52"/>
        <v>50</v>
      </c>
      <c r="AH761" s="57">
        <f t="shared" si="51"/>
        <v>100</v>
      </c>
      <c r="AJ761" s="13" t="s">
        <v>703</v>
      </c>
      <c r="AK761" s="13">
        <v>8</v>
      </c>
      <c r="AL761" s="13" t="s">
        <v>788</v>
      </c>
      <c r="AM761" s="13" t="s">
        <v>348</v>
      </c>
    </row>
    <row r="762" spans="1:40" ht="15" customHeight="1" x14ac:dyDescent="0.25">
      <c r="A762" s="13" t="s">
        <v>925</v>
      </c>
      <c r="B762" s="13" t="s">
        <v>930</v>
      </c>
      <c r="C762" s="13">
        <v>2022</v>
      </c>
      <c r="D762" s="13">
        <v>250</v>
      </c>
      <c r="E762" s="13" t="s">
        <v>269</v>
      </c>
      <c r="F762" t="s">
        <v>921</v>
      </c>
      <c r="G762" t="s">
        <v>903</v>
      </c>
      <c r="H762" t="s">
        <v>923</v>
      </c>
      <c r="I762">
        <v>56.997169999999997</v>
      </c>
      <c r="J762">
        <v>-111.91819</v>
      </c>
      <c r="K762" s="13" t="s">
        <v>574</v>
      </c>
      <c r="L762" s="13">
        <v>3</v>
      </c>
      <c r="M762" s="53">
        <v>44756</v>
      </c>
      <c r="N762" s="13" t="s">
        <v>281</v>
      </c>
      <c r="O762" s="13">
        <v>2</v>
      </c>
      <c r="P762" s="13">
        <v>100</v>
      </c>
      <c r="Q762" s="13" t="s">
        <v>23</v>
      </c>
      <c r="R762" s="13" t="s">
        <v>13</v>
      </c>
      <c r="S762" s="13" t="s">
        <v>583</v>
      </c>
      <c r="T762" s="13" t="s">
        <v>600</v>
      </c>
      <c r="U762" s="13" t="s">
        <v>639</v>
      </c>
      <c r="V762" s="13" t="s">
        <v>673</v>
      </c>
      <c r="W762" s="13" t="s">
        <v>690</v>
      </c>
      <c r="X762" s="13">
        <v>115779</v>
      </c>
      <c r="Y762" s="13" t="s">
        <v>355</v>
      </c>
      <c r="AB762" s="13">
        <v>10</v>
      </c>
      <c r="AF762" s="13">
        <f t="shared" si="50"/>
        <v>10</v>
      </c>
      <c r="AG762" s="54">
        <f t="shared" si="52"/>
        <v>50</v>
      </c>
      <c r="AH762" s="57">
        <f t="shared" si="51"/>
        <v>500</v>
      </c>
      <c r="AI762" s="13">
        <v>1</v>
      </c>
      <c r="AJ762" s="13" t="s">
        <v>704</v>
      </c>
      <c r="AK762" s="13">
        <v>3</v>
      </c>
      <c r="AM762" s="13" t="s">
        <v>355</v>
      </c>
    </row>
    <row r="763" spans="1:40" ht="15" customHeight="1" x14ac:dyDescent="0.25">
      <c r="A763" s="13" t="s">
        <v>925</v>
      </c>
      <c r="B763" s="13" t="s">
        <v>930</v>
      </c>
      <c r="C763" s="13">
        <v>2022</v>
      </c>
      <c r="D763" s="13">
        <v>250</v>
      </c>
      <c r="E763" s="13" t="s">
        <v>269</v>
      </c>
      <c r="F763" t="s">
        <v>921</v>
      </c>
      <c r="G763" t="s">
        <v>903</v>
      </c>
      <c r="H763" t="s">
        <v>923</v>
      </c>
      <c r="I763">
        <v>56.997169999999997</v>
      </c>
      <c r="J763">
        <v>-111.91819</v>
      </c>
      <c r="K763" s="13" t="s">
        <v>574</v>
      </c>
      <c r="L763" s="13">
        <v>3</v>
      </c>
      <c r="M763" s="53">
        <v>44756</v>
      </c>
      <c r="N763" s="13" t="s">
        <v>281</v>
      </c>
      <c r="O763" s="13">
        <v>2</v>
      </c>
      <c r="P763" s="13">
        <v>100</v>
      </c>
      <c r="Q763" s="13" t="s">
        <v>23</v>
      </c>
      <c r="R763" s="13" t="s">
        <v>13</v>
      </c>
      <c r="S763" s="13" t="s">
        <v>583</v>
      </c>
      <c r="T763" s="13" t="s">
        <v>600</v>
      </c>
      <c r="U763" s="13" t="s">
        <v>639</v>
      </c>
      <c r="X763" s="13">
        <v>115629</v>
      </c>
      <c r="Y763" s="13" t="s">
        <v>354</v>
      </c>
      <c r="AB763" s="13">
        <v>7</v>
      </c>
      <c r="AF763" s="13">
        <f t="shared" si="50"/>
        <v>7</v>
      </c>
      <c r="AG763" s="54">
        <f t="shared" si="52"/>
        <v>50</v>
      </c>
      <c r="AH763" s="57">
        <f t="shared" si="51"/>
        <v>350</v>
      </c>
      <c r="AJ763" s="13" t="s">
        <v>708</v>
      </c>
      <c r="AK763" s="13">
        <v>4</v>
      </c>
      <c r="AM763" s="13" t="s">
        <v>354</v>
      </c>
    </row>
    <row r="764" spans="1:40" ht="15" customHeight="1" x14ac:dyDescent="0.25">
      <c r="A764" s="13" t="s">
        <v>925</v>
      </c>
      <c r="B764" s="13" t="s">
        <v>930</v>
      </c>
      <c r="C764" s="13">
        <v>2022</v>
      </c>
      <c r="D764" s="13">
        <v>250</v>
      </c>
      <c r="E764" s="13" t="s">
        <v>269</v>
      </c>
      <c r="F764" t="s">
        <v>921</v>
      </c>
      <c r="G764" t="s">
        <v>903</v>
      </c>
      <c r="H764" t="s">
        <v>923</v>
      </c>
      <c r="I764">
        <v>56.997169999999997</v>
      </c>
      <c r="J764">
        <v>-111.91819</v>
      </c>
      <c r="K764" s="13" t="s">
        <v>574</v>
      </c>
      <c r="L764" s="13">
        <v>3</v>
      </c>
      <c r="M764" s="53">
        <v>44756</v>
      </c>
      <c r="N764" s="13" t="s">
        <v>281</v>
      </c>
      <c r="O764" s="13">
        <v>2</v>
      </c>
      <c r="P764" s="13">
        <v>100</v>
      </c>
      <c r="Q764" s="13" t="s">
        <v>23</v>
      </c>
      <c r="R764" s="13" t="s">
        <v>13</v>
      </c>
      <c r="S764" s="13" t="s">
        <v>583</v>
      </c>
      <c r="T764" s="13" t="s">
        <v>600</v>
      </c>
      <c r="X764" s="13">
        <v>115095</v>
      </c>
      <c r="Y764" s="13" t="s">
        <v>353</v>
      </c>
      <c r="AB764" s="13">
        <v>2</v>
      </c>
      <c r="AF764" s="13">
        <f t="shared" si="50"/>
        <v>2</v>
      </c>
      <c r="AG764" s="54">
        <f t="shared" si="52"/>
        <v>50</v>
      </c>
      <c r="AH764" s="57">
        <f t="shared" si="51"/>
        <v>100</v>
      </c>
      <c r="AJ764" s="13" t="s">
        <v>708</v>
      </c>
      <c r="AK764" s="13">
        <v>1</v>
      </c>
      <c r="AL764" s="13" t="s">
        <v>785</v>
      </c>
      <c r="AM764" s="13" t="s">
        <v>353</v>
      </c>
    </row>
    <row r="765" spans="1:40" ht="15" customHeight="1" x14ac:dyDescent="0.25">
      <c r="A765" s="13" t="s">
        <v>925</v>
      </c>
      <c r="B765" s="13" t="s">
        <v>930</v>
      </c>
      <c r="C765" s="13">
        <v>2022</v>
      </c>
      <c r="D765" s="13">
        <v>250</v>
      </c>
      <c r="E765" s="13" t="s">
        <v>269</v>
      </c>
      <c r="F765" t="s">
        <v>921</v>
      </c>
      <c r="G765" t="s">
        <v>903</v>
      </c>
      <c r="H765" t="s">
        <v>923</v>
      </c>
      <c r="I765">
        <v>56.997169999999997</v>
      </c>
      <c r="J765">
        <v>-111.91819</v>
      </c>
      <c r="K765" s="13" t="s">
        <v>574</v>
      </c>
      <c r="L765" s="13">
        <v>3</v>
      </c>
      <c r="M765" s="53">
        <v>44756</v>
      </c>
      <c r="N765" s="55" t="s">
        <v>281</v>
      </c>
      <c r="O765" s="13">
        <v>2</v>
      </c>
      <c r="P765" s="13">
        <v>100</v>
      </c>
      <c r="Q765" s="13" t="s">
        <v>25</v>
      </c>
      <c r="R765" s="13" t="s">
        <v>24</v>
      </c>
      <c r="S765" s="13" t="s">
        <v>586</v>
      </c>
      <c r="T765" s="13" t="s">
        <v>604</v>
      </c>
      <c r="U765" s="13" t="s">
        <v>636</v>
      </c>
      <c r="X765" s="13">
        <v>81388</v>
      </c>
      <c r="Y765" s="13" t="s">
        <v>291</v>
      </c>
      <c r="Z765" s="13">
        <v>3</v>
      </c>
      <c r="AA765" s="13">
        <v>2</v>
      </c>
      <c r="AF765" s="13">
        <f t="shared" si="50"/>
        <v>5</v>
      </c>
      <c r="AG765" s="54">
        <f t="shared" si="52"/>
        <v>50</v>
      </c>
      <c r="AH765" s="57">
        <f t="shared" si="51"/>
        <v>250</v>
      </c>
      <c r="AI765" s="13">
        <v>1</v>
      </c>
      <c r="AJ765" s="13" t="s">
        <v>704</v>
      </c>
      <c r="AK765" s="13">
        <v>8</v>
      </c>
      <c r="AM765" s="13" t="s">
        <v>291</v>
      </c>
    </row>
    <row r="766" spans="1:40" ht="15" customHeight="1" x14ac:dyDescent="0.25">
      <c r="A766" s="13" t="s">
        <v>925</v>
      </c>
      <c r="B766" s="13" t="s">
        <v>930</v>
      </c>
      <c r="C766" s="13">
        <v>2022</v>
      </c>
      <c r="D766" s="13">
        <v>250</v>
      </c>
      <c r="E766" s="13" t="s">
        <v>269</v>
      </c>
      <c r="F766" t="s">
        <v>921</v>
      </c>
      <c r="G766" t="s">
        <v>903</v>
      </c>
      <c r="H766" t="s">
        <v>923</v>
      </c>
      <c r="I766">
        <v>56.997169999999997</v>
      </c>
      <c r="J766">
        <v>-111.91819</v>
      </c>
      <c r="K766" s="13" t="s">
        <v>574</v>
      </c>
      <c r="L766" s="13">
        <v>3</v>
      </c>
      <c r="M766" s="53">
        <v>44756</v>
      </c>
      <c r="N766" s="55" t="s">
        <v>287</v>
      </c>
      <c r="O766" s="13">
        <v>100</v>
      </c>
      <c r="P766" s="13">
        <v>100</v>
      </c>
      <c r="Q766" s="13" t="s">
        <v>34</v>
      </c>
      <c r="R766" s="13" t="s">
        <v>24</v>
      </c>
      <c r="S766" s="13" t="s">
        <v>585</v>
      </c>
      <c r="T766" s="13" t="s">
        <v>601</v>
      </c>
      <c r="U766" s="13" t="s">
        <v>654</v>
      </c>
      <c r="X766" s="55" t="s">
        <v>762</v>
      </c>
      <c r="Y766" s="55" t="s">
        <v>761</v>
      </c>
      <c r="Z766" s="13">
        <v>1</v>
      </c>
      <c r="AF766" s="13">
        <f t="shared" si="50"/>
        <v>1</v>
      </c>
      <c r="AG766" s="54">
        <f t="shared" si="52"/>
        <v>1</v>
      </c>
      <c r="AH766" s="57">
        <f t="shared" si="51"/>
        <v>1</v>
      </c>
      <c r="AI766" s="13">
        <v>1</v>
      </c>
      <c r="AJ766" s="13" t="s">
        <v>704</v>
      </c>
      <c r="AK766" s="13">
        <v>6</v>
      </c>
      <c r="AM766" s="13" t="s">
        <v>702</v>
      </c>
      <c r="AN766" s="13" t="s">
        <v>737</v>
      </c>
    </row>
    <row r="767" spans="1:40" ht="15" customHeight="1" x14ac:dyDescent="0.25">
      <c r="A767" s="13" t="s">
        <v>925</v>
      </c>
      <c r="B767" s="13" t="s">
        <v>930</v>
      </c>
      <c r="C767" s="13">
        <v>2022</v>
      </c>
      <c r="D767" s="13">
        <v>250</v>
      </c>
      <c r="E767" s="13" t="s">
        <v>269</v>
      </c>
      <c r="F767" t="s">
        <v>921</v>
      </c>
      <c r="G767" t="s">
        <v>903</v>
      </c>
      <c r="H767" t="s">
        <v>923</v>
      </c>
      <c r="I767">
        <v>56.997169999999997</v>
      </c>
      <c r="J767">
        <v>-111.91819</v>
      </c>
      <c r="K767" s="13" t="s">
        <v>574</v>
      </c>
      <c r="L767" s="13">
        <v>3</v>
      </c>
      <c r="M767" s="53">
        <v>44756</v>
      </c>
      <c r="N767" s="55" t="s">
        <v>281</v>
      </c>
      <c r="O767" s="13">
        <v>2</v>
      </c>
      <c r="P767" s="13">
        <v>100</v>
      </c>
      <c r="Q767" s="13" t="s">
        <v>34</v>
      </c>
      <c r="R767" s="13" t="s">
        <v>24</v>
      </c>
      <c r="S767" s="13" t="s">
        <v>585</v>
      </c>
      <c r="T767" s="13" t="s">
        <v>601</v>
      </c>
      <c r="U767" s="13" t="s">
        <v>654</v>
      </c>
      <c r="X767" s="13">
        <v>76483</v>
      </c>
      <c r="Y767" s="13" t="s">
        <v>292</v>
      </c>
      <c r="AA767" s="13">
        <v>3</v>
      </c>
      <c r="AF767" s="13">
        <f t="shared" si="50"/>
        <v>3</v>
      </c>
      <c r="AG767" s="54">
        <f t="shared" si="52"/>
        <v>50</v>
      </c>
      <c r="AH767" s="57">
        <f t="shared" si="51"/>
        <v>150</v>
      </c>
      <c r="AJ767" s="13" t="s">
        <v>704</v>
      </c>
      <c r="AK767" s="13">
        <v>6</v>
      </c>
      <c r="AM767" s="13" t="s">
        <v>292</v>
      </c>
    </row>
    <row r="768" spans="1:40" ht="15" customHeight="1" x14ac:dyDescent="0.25">
      <c r="A768" s="13" t="s">
        <v>925</v>
      </c>
      <c r="B768" s="13" t="s">
        <v>930</v>
      </c>
      <c r="C768" s="13">
        <v>2022</v>
      </c>
      <c r="D768" s="13">
        <v>250</v>
      </c>
      <c r="E768" s="13" t="s">
        <v>269</v>
      </c>
      <c r="F768" t="s">
        <v>921</v>
      </c>
      <c r="G768" t="s">
        <v>903</v>
      </c>
      <c r="H768" t="s">
        <v>923</v>
      </c>
      <c r="I768">
        <v>56.997169999999997</v>
      </c>
      <c r="J768">
        <v>-111.91819</v>
      </c>
      <c r="K768" s="13" t="s">
        <v>574</v>
      </c>
      <c r="L768" s="13">
        <v>3</v>
      </c>
      <c r="M768" s="53">
        <v>44756</v>
      </c>
      <c r="N768" s="55" t="s">
        <v>287</v>
      </c>
      <c r="O768" s="13">
        <v>100</v>
      </c>
      <c r="P768" s="13">
        <v>100</v>
      </c>
      <c r="Q768" s="13" t="s">
        <v>34</v>
      </c>
      <c r="R768" s="13" t="s">
        <v>24</v>
      </c>
      <c r="S768" s="13" t="s">
        <v>585</v>
      </c>
      <c r="T768" s="13" t="s">
        <v>601</v>
      </c>
      <c r="U768" s="13" t="s">
        <v>654</v>
      </c>
      <c r="X768" s="13">
        <v>76534</v>
      </c>
      <c r="Y768" s="13" t="s">
        <v>439</v>
      </c>
      <c r="Z768" s="13">
        <v>1</v>
      </c>
      <c r="AF768" s="13">
        <f t="shared" si="50"/>
        <v>1</v>
      </c>
      <c r="AG768" s="54">
        <f t="shared" si="52"/>
        <v>1</v>
      </c>
      <c r="AH768" s="57">
        <f t="shared" si="51"/>
        <v>1</v>
      </c>
      <c r="AI768" s="13">
        <v>1</v>
      </c>
      <c r="AJ768" s="13" t="s">
        <v>704</v>
      </c>
      <c r="AK768" s="13">
        <v>6</v>
      </c>
      <c r="AL768" s="13" t="s">
        <v>754</v>
      </c>
      <c r="AM768" s="13" t="s">
        <v>702</v>
      </c>
      <c r="AN768" s="13" t="s">
        <v>737</v>
      </c>
    </row>
    <row r="769" spans="1:39" ht="15" customHeight="1" x14ac:dyDescent="0.25">
      <c r="A769" s="13" t="s">
        <v>925</v>
      </c>
      <c r="B769" s="13" t="s">
        <v>930</v>
      </c>
      <c r="C769" s="13">
        <v>2022</v>
      </c>
      <c r="D769" s="13">
        <v>250</v>
      </c>
      <c r="E769" s="13" t="s">
        <v>269</v>
      </c>
      <c r="F769" t="s">
        <v>921</v>
      </c>
      <c r="G769" t="s">
        <v>903</v>
      </c>
      <c r="H769" t="s">
        <v>923</v>
      </c>
      <c r="I769">
        <v>56.997169999999997</v>
      </c>
      <c r="J769">
        <v>-111.91819</v>
      </c>
      <c r="K769" s="13" t="s">
        <v>574</v>
      </c>
      <c r="L769" s="13">
        <v>3</v>
      </c>
      <c r="M769" s="53">
        <v>44756</v>
      </c>
      <c r="N769" s="55" t="s">
        <v>281</v>
      </c>
      <c r="O769" s="13">
        <v>2</v>
      </c>
      <c r="P769" s="13">
        <v>100</v>
      </c>
      <c r="Q769" s="13" t="s">
        <v>34</v>
      </c>
      <c r="R769" s="13" t="s">
        <v>24</v>
      </c>
      <c r="S769" s="13" t="s">
        <v>585</v>
      </c>
      <c r="T769" s="13" t="s">
        <v>601</v>
      </c>
      <c r="U769" s="13" t="s">
        <v>637</v>
      </c>
      <c r="X769" s="13">
        <v>76676</v>
      </c>
      <c r="Y769" s="13" t="s">
        <v>302</v>
      </c>
      <c r="AA769" s="13">
        <v>5</v>
      </c>
      <c r="AF769" s="13">
        <f t="shared" si="50"/>
        <v>5</v>
      </c>
      <c r="AG769" s="54">
        <f t="shared" si="52"/>
        <v>50</v>
      </c>
      <c r="AH769" s="57">
        <f t="shared" si="51"/>
        <v>250</v>
      </c>
      <c r="AI769" s="13">
        <v>1</v>
      </c>
      <c r="AJ769" s="13" t="s">
        <v>704</v>
      </c>
      <c r="AK769" s="13">
        <v>8</v>
      </c>
      <c r="AM769" s="13" t="s">
        <v>302</v>
      </c>
    </row>
    <row r="770" spans="1:39" ht="15" customHeight="1" x14ac:dyDescent="0.25">
      <c r="A770" s="13" t="s">
        <v>925</v>
      </c>
      <c r="B770" s="13" t="s">
        <v>930</v>
      </c>
      <c r="C770" s="13">
        <v>2022</v>
      </c>
      <c r="D770" s="13">
        <v>250</v>
      </c>
      <c r="E770" s="13" t="s">
        <v>269</v>
      </c>
      <c r="F770" t="s">
        <v>921</v>
      </c>
      <c r="G770" t="s">
        <v>903</v>
      </c>
      <c r="H770" t="s">
        <v>923</v>
      </c>
      <c r="I770">
        <v>56.997169999999997</v>
      </c>
      <c r="J770">
        <v>-111.91819</v>
      </c>
      <c r="K770" s="13" t="s">
        <v>574</v>
      </c>
      <c r="L770" s="13">
        <v>3</v>
      </c>
      <c r="M770" s="53">
        <v>44756</v>
      </c>
      <c r="N770" s="55" t="s">
        <v>281</v>
      </c>
      <c r="O770" s="13">
        <v>2</v>
      </c>
      <c r="P770" s="13">
        <v>100</v>
      </c>
      <c r="Q770" s="13" t="s">
        <v>34</v>
      </c>
      <c r="R770" s="13" t="s">
        <v>24</v>
      </c>
      <c r="S770" s="13" t="s">
        <v>585</v>
      </c>
      <c r="T770" s="13" t="s">
        <v>601</v>
      </c>
      <c r="U770" s="13" t="s">
        <v>628</v>
      </c>
      <c r="X770" s="13">
        <v>76569</v>
      </c>
      <c r="Y770" s="13" t="s">
        <v>290</v>
      </c>
      <c r="Z770" s="13">
        <v>1</v>
      </c>
      <c r="AA770" s="13">
        <v>1</v>
      </c>
      <c r="AF770" s="13">
        <f t="shared" si="50"/>
        <v>2</v>
      </c>
      <c r="AG770" s="54">
        <f t="shared" si="52"/>
        <v>50</v>
      </c>
      <c r="AH770" s="57">
        <f t="shared" si="51"/>
        <v>100</v>
      </c>
      <c r="AI770" s="13">
        <v>1</v>
      </c>
      <c r="AJ770" s="13" t="s">
        <v>707</v>
      </c>
      <c r="AK770" s="13">
        <v>6</v>
      </c>
      <c r="AM770" s="13" t="s">
        <v>290</v>
      </c>
    </row>
    <row r="771" spans="1:39" ht="15" customHeight="1" x14ac:dyDescent="0.25">
      <c r="A771" s="13" t="s">
        <v>925</v>
      </c>
      <c r="B771" s="13" t="s">
        <v>930</v>
      </c>
      <c r="C771" s="13">
        <v>2022</v>
      </c>
      <c r="D771" s="13">
        <v>250</v>
      </c>
      <c r="E771" s="13" t="s">
        <v>269</v>
      </c>
      <c r="F771" t="s">
        <v>921</v>
      </c>
      <c r="G771" t="s">
        <v>903</v>
      </c>
      <c r="H771" t="s">
        <v>923</v>
      </c>
      <c r="I771">
        <v>56.997169999999997</v>
      </c>
      <c r="J771">
        <v>-111.91819</v>
      </c>
      <c r="K771" s="13" t="s">
        <v>574</v>
      </c>
      <c r="L771" s="13">
        <v>3</v>
      </c>
      <c r="M771" s="53">
        <v>44756</v>
      </c>
      <c r="N771" s="55" t="s">
        <v>281</v>
      </c>
      <c r="O771" s="13">
        <v>2</v>
      </c>
      <c r="P771" s="13">
        <v>100</v>
      </c>
      <c r="Q771" s="13" t="s">
        <v>34</v>
      </c>
      <c r="R771" s="13" t="s">
        <v>24</v>
      </c>
      <c r="S771" s="13" t="s">
        <v>585</v>
      </c>
      <c r="T771" s="13" t="s">
        <v>601</v>
      </c>
      <c r="U771" s="13" t="s">
        <v>628</v>
      </c>
      <c r="X771" s="13">
        <v>76592</v>
      </c>
      <c r="Y771" s="13" t="s">
        <v>289</v>
      </c>
      <c r="AA771" s="13">
        <v>1</v>
      </c>
      <c r="AF771" s="13">
        <f t="shared" si="50"/>
        <v>1</v>
      </c>
      <c r="AG771" s="54">
        <f t="shared" si="52"/>
        <v>50</v>
      </c>
      <c r="AH771" s="57">
        <f t="shared" si="51"/>
        <v>50</v>
      </c>
      <c r="AI771" s="13">
        <v>1</v>
      </c>
      <c r="AJ771" s="13" t="s">
        <v>707</v>
      </c>
      <c r="AK771" s="13">
        <v>8</v>
      </c>
      <c r="AM771" s="13" t="s">
        <v>289</v>
      </c>
    </row>
    <row r="772" spans="1:39" ht="15" customHeight="1" x14ac:dyDescent="0.25">
      <c r="A772" s="13" t="s">
        <v>925</v>
      </c>
      <c r="B772" s="13" t="s">
        <v>930</v>
      </c>
      <c r="C772" s="13">
        <v>2022</v>
      </c>
      <c r="D772" s="13">
        <v>250</v>
      </c>
      <c r="E772" s="13" t="s">
        <v>269</v>
      </c>
      <c r="F772" t="s">
        <v>921</v>
      </c>
      <c r="G772" t="s">
        <v>903</v>
      </c>
      <c r="H772" t="s">
        <v>923</v>
      </c>
      <c r="I772">
        <v>56.997169999999997</v>
      </c>
      <c r="J772">
        <v>-111.91819</v>
      </c>
      <c r="K772" s="13" t="s">
        <v>574</v>
      </c>
      <c r="L772" s="13">
        <v>3</v>
      </c>
      <c r="M772" s="53">
        <v>44756</v>
      </c>
      <c r="N772" s="55" t="s">
        <v>281</v>
      </c>
      <c r="O772" s="13">
        <v>2</v>
      </c>
      <c r="P772" s="13">
        <v>100</v>
      </c>
      <c r="Q772" s="13" t="s">
        <v>34</v>
      </c>
      <c r="R772" s="13" t="s">
        <v>24</v>
      </c>
      <c r="S772" s="13" t="s">
        <v>585</v>
      </c>
      <c r="T772" s="13" t="s">
        <v>601</v>
      </c>
      <c r="U772" s="13" t="s">
        <v>628</v>
      </c>
      <c r="X772" s="13">
        <v>76591</v>
      </c>
      <c r="Y772" s="13" t="s">
        <v>304</v>
      </c>
      <c r="AA772" s="13">
        <v>7</v>
      </c>
      <c r="AF772" s="13">
        <f t="shared" si="50"/>
        <v>7</v>
      </c>
      <c r="AG772" s="54">
        <f t="shared" si="52"/>
        <v>50</v>
      </c>
      <c r="AH772" s="57">
        <f t="shared" si="51"/>
        <v>350</v>
      </c>
      <c r="AJ772" s="13" t="s">
        <v>707</v>
      </c>
      <c r="AK772" s="13">
        <v>7</v>
      </c>
      <c r="AM772" s="13" t="s">
        <v>304</v>
      </c>
    </row>
    <row r="773" spans="1:39" ht="15" customHeight="1" x14ac:dyDescent="0.25">
      <c r="A773" s="13" t="s">
        <v>925</v>
      </c>
      <c r="B773" s="13" t="s">
        <v>930</v>
      </c>
      <c r="C773" s="13">
        <v>2022</v>
      </c>
      <c r="D773" s="13">
        <v>250</v>
      </c>
      <c r="E773" s="13" t="s">
        <v>269</v>
      </c>
      <c r="F773" t="s">
        <v>921</v>
      </c>
      <c r="G773" t="s">
        <v>903</v>
      </c>
      <c r="H773" t="s">
        <v>923</v>
      </c>
      <c r="I773">
        <v>56.997169999999997</v>
      </c>
      <c r="J773">
        <v>-111.91819</v>
      </c>
      <c r="K773" s="13" t="s">
        <v>574</v>
      </c>
      <c r="L773" s="13">
        <v>3</v>
      </c>
      <c r="M773" s="53">
        <v>44756</v>
      </c>
      <c r="N773" s="55" t="s">
        <v>281</v>
      </c>
      <c r="O773" s="13">
        <v>2</v>
      </c>
      <c r="P773" s="13">
        <v>100</v>
      </c>
      <c r="Q773" s="13" t="s">
        <v>34</v>
      </c>
      <c r="R773" s="13" t="s">
        <v>24</v>
      </c>
      <c r="S773" s="13" t="s">
        <v>585</v>
      </c>
      <c r="X773" s="13">
        <v>69459</v>
      </c>
      <c r="Y773" s="13" t="s">
        <v>303</v>
      </c>
      <c r="AA773" s="13">
        <v>3</v>
      </c>
      <c r="AF773" s="13">
        <f t="shared" si="50"/>
        <v>3</v>
      </c>
      <c r="AG773" s="54">
        <f t="shared" si="52"/>
        <v>50</v>
      </c>
      <c r="AH773" s="57">
        <f t="shared" si="51"/>
        <v>150</v>
      </c>
      <c r="AJ773" s="13" t="s">
        <v>707</v>
      </c>
      <c r="AK773" s="13">
        <v>7</v>
      </c>
      <c r="AM773" s="13" t="s">
        <v>303</v>
      </c>
    </row>
    <row r="774" spans="1:39" ht="15" customHeight="1" x14ac:dyDescent="0.25">
      <c r="A774" s="13" t="s">
        <v>925</v>
      </c>
      <c r="B774" s="13" t="s">
        <v>930</v>
      </c>
      <c r="C774" s="13">
        <v>2022</v>
      </c>
      <c r="D774" s="13">
        <v>250</v>
      </c>
      <c r="E774" s="13" t="s">
        <v>269</v>
      </c>
      <c r="F774" t="s">
        <v>921</v>
      </c>
      <c r="G774" t="s">
        <v>903</v>
      </c>
      <c r="H774" t="s">
        <v>923</v>
      </c>
      <c r="I774">
        <v>56.997169999999997</v>
      </c>
      <c r="J774">
        <v>-111.91819</v>
      </c>
      <c r="K774" s="13" t="s">
        <v>574</v>
      </c>
      <c r="L774" s="13">
        <v>3</v>
      </c>
      <c r="M774" s="53">
        <v>44756</v>
      </c>
      <c r="N774" s="55" t="s">
        <v>281</v>
      </c>
      <c r="O774" s="13">
        <v>2</v>
      </c>
      <c r="P774" s="13">
        <v>100</v>
      </c>
      <c r="Q774" s="13" t="s">
        <v>31</v>
      </c>
      <c r="R774" s="13" t="s">
        <v>576</v>
      </c>
      <c r="X774" s="13">
        <v>53963</v>
      </c>
      <c r="Y774" s="13" t="s">
        <v>288</v>
      </c>
      <c r="AA774" s="13">
        <v>15</v>
      </c>
      <c r="AF774" s="13">
        <f t="shared" si="50"/>
        <v>15</v>
      </c>
      <c r="AG774" s="54">
        <f t="shared" si="52"/>
        <v>50</v>
      </c>
      <c r="AH774" s="57">
        <f t="shared" si="51"/>
        <v>750</v>
      </c>
      <c r="AI774" s="13">
        <v>1</v>
      </c>
      <c r="AJ774" s="13" t="s">
        <v>703</v>
      </c>
      <c r="AK774" s="13">
        <v>4</v>
      </c>
      <c r="AM774" s="13" t="s">
        <v>288</v>
      </c>
    </row>
  </sheetData>
  <autoFilter ref="A6:AN774" xr:uid="{00000000-0001-0000-0200-000000000000}">
    <sortState xmlns:xlrd2="http://schemas.microsoft.com/office/spreadsheetml/2017/richdata2" ref="A7:AN774">
      <sortCondition ref="E6:E774"/>
    </sortState>
  </autoFilter>
  <phoneticPr fontId="9" type="noConversion"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zoomScale="90" zoomScaleNormal="90" workbookViewId="0">
      <pane ySplit="7" topLeftCell="A8" activePane="bottomLeft" state="frozen"/>
      <selection activeCell="A6" sqref="A6"/>
      <selection pane="bottomLeft" activeCell="A5" sqref="A5"/>
    </sheetView>
  </sheetViews>
  <sheetFormatPr defaultColWidth="9.140625" defaultRowHeight="15" customHeight="1" x14ac:dyDescent="0.25"/>
  <cols>
    <col min="1" max="2" width="20" customWidth="1"/>
    <col min="3" max="3" width="11.85546875" bestFit="1" customWidth="1"/>
    <col min="4" max="4" width="24.28515625" customWidth="1"/>
    <col min="5" max="5" width="18.7109375" style="18" customWidth="1"/>
    <col min="6" max="6" width="19.7109375" style="6" customWidth="1"/>
    <col min="7" max="7" width="21.85546875" style="18" customWidth="1"/>
    <col min="8" max="8" width="20.140625" style="18" customWidth="1"/>
    <col min="9" max="9" width="18.85546875" customWidth="1"/>
    <col min="10" max="10" width="19.85546875" customWidth="1"/>
  </cols>
  <sheetData>
    <row r="1" spans="1:8" ht="15" customHeight="1" x14ac:dyDescent="0.25">
      <c r="F1" s="18"/>
      <c r="H1"/>
    </row>
    <row r="2" spans="1:8" ht="15" customHeight="1" x14ac:dyDescent="0.25">
      <c r="F2" s="18"/>
      <c r="H2"/>
    </row>
    <row r="3" spans="1:8" ht="15" customHeight="1" x14ac:dyDescent="0.25">
      <c r="F3" s="18"/>
      <c r="H3"/>
    </row>
    <row r="4" spans="1:8" ht="15" customHeight="1" x14ac:dyDescent="0.25">
      <c r="A4" s="1" t="s">
        <v>927</v>
      </c>
      <c r="F4" s="23"/>
      <c r="G4" s="23"/>
      <c r="H4"/>
    </row>
    <row r="5" spans="1:8" ht="15" customHeight="1" x14ac:dyDescent="0.25">
      <c r="A5" s="6"/>
      <c r="B5" s="6"/>
      <c r="C5" s="18"/>
      <c r="D5" s="18"/>
      <c r="E5" s="23"/>
      <c r="F5" s="23"/>
      <c r="G5"/>
      <c r="H5"/>
    </row>
    <row r="6" spans="1:8" ht="15" customHeight="1" x14ac:dyDescent="0.25">
      <c r="A6" s="24" t="s">
        <v>103</v>
      </c>
      <c r="B6" s="25" t="s">
        <v>104</v>
      </c>
      <c r="C6" s="25" t="s">
        <v>63</v>
      </c>
      <c r="D6" s="20" t="s">
        <v>105</v>
      </c>
      <c r="E6" s="21" t="s">
        <v>106</v>
      </c>
      <c r="F6" s="21" t="s">
        <v>117</v>
      </c>
      <c r="G6"/>
      <c r="H6"/>
    </row>
    <row r="7" spans="1:8" ht="15" customHeight="1" thickBot="1" x14ac:dyDescent="0.3">
      <c r="A7" s="26" t="s">
        <v>107</v>
      </c>
      <c r="B7" s="27" t="s">
        <v>107</v>
      </c>
      <c r="C7" s="27"/>
      <c r="D7" s="15" t="s">
        <v>147</v>
      </c>
      <c r="E7" s="19" t="s">
        <v>118</v>
      </c>
      <c r="F7" s="19" t="s">
        <v>119</v>
      </c>
      <c r="G7"/>
      <c r="H7"/>
    </row>
    <row r="8" spans="1:8" ht="15" customHeight="1" x14ac:dyDescent="0.25">
      <c r="A8" s="28" t="s">
        <v>279</v>
      </c>
      <c r="B8" s="28" t="s">
        <v>563</v>
      </c>
      <c r="C8" s="28"/>
      <c r="D8" s="16"/>
      <c r="E8" s="16">
        <v>1</v>
      </c>
      <c r="F8" s="16">
        <v>0.97629999999999995</v>
      </c>
      <c r="G8"/>
      <c r="H8"/>
    </row>
    <row r="9" spans="1:8" ht="15" customHeight="1" x14ac:dyDescent="0.25">
      <c r="A9" s="29" t="s">
        <v>276</v>
      </c>
      <c r="B9" s="29" t="s">
        <v>564</v>
      </c>
      <c r="C9" s="29"/>
      <c r="D9" s="17"/>
      <c r="E9" s="17"/>
      <c r="F9" s="17"/>
      <c r="G9"/>
      <c r="H9"/>
    </row>
    <row r="10" spans="1:8" ht="15" customHeight="1" x14ac:dyDescent="0.25">
      <c r="A10" s="29" t="s">
        <v>278</v>
      </c>
      <c r="B10" s="29" t="s">
        <v>565</v>
      </c>
      <c r="C10" s="29"/>
      <c r="D10" s="17"/>
      <c r="E10" s="17"/>
      <c r="F10" s="17"/>
      <c r="G10"/>
      <c r="H10"/>
    </row>
    <row r="11" spans="1:8" ht="15" customHeight="1" x14ac:dyDescent="0.25">
      <c r="A11" s="29" t="s">
        <v>280</v>
      </c>
      <c r="B11" s="29" t="s">
        <v>566</v>
      </c>
      <c r="C11" s="29"/>
      <c r="D11" s="17"/>
      <c r="E11" s="17"/>
      <c r="F11" s="17"/>
      <c r="G11"/>
      <c r="H11"/>
    </row>
    <row r="12" spans="1:8" ht="15" customHeight="1" x14ac:dyDescent="0.25">
      <c r="A12" s="29" t="s">
        <v>273</v>
      </c>
      <c r="B12" s="29" t="s">
        <v>567</v>
      </c>
      <c r="C12" s="29"/>
      <c r="D12" s="17"/>
      <c r="E12" s="17"/>
      <c r="F12" s="17"/>
      <c r="G12"/>
      <c r="H12"/>
    </row>
    <row r="13" spans="1:8" ht="15" customHeight="1" x14ac:dyDescent="0.25">
      <c r="A13" s="29" t="s">
        <v>277</v>
      </c>
      <c r="B13" s="29" t="s">
        <v>568</v>
      </c>
      <c r="C13" s="29"/>
      <c r="D13" s="17"/>
      <c r="E13" s="17"/>
      <c r="F13" s="17"/>
      <c r="G13"/>
      <c r="H13"/>
    </row>
    <row r="14" spans="1:8" ht="15" customHeight="1" x14ac:dyDescent="0.25">
      <c r="A14" s="29" t="s">
        <v>272</v>
      </c>
      <c r="B14" s="29" t="s">
        <v>569</v>
      </c>
      <c r="C14" s="29"/>
      <c r="D14" s="17"/>
      <c r="E14" s="17"/>
      <c r="F14" s="17"/>
      <c r="G14"/>
      <c r="H14"/>
    </row>
    <row r="15" spans="1:8" ht="15" customHeight="1" x14ac:dyDescent="0.25">
      <c r="A15" s="29" t="s">
        <v>274</v>
      </c>
      <c r="B15" s="29" t="s">
        <v>570</v>
      </c>
      <c r="C15" s="29"/>
      <c r="D15" s="17"/>
      <c r="E15" s="17"/>
      <c r="F15" s="17"/>
      <c r="G15"/>
      <c r="H15"/>
    </row>
    <row r="16" spans="1:8" ht="15" customHeight="1" x14ac:dyDescent="0.25">
      <c r="A16" s="29" t="s">
        <v>275</v>
      </c>
      <c r="B16" s="29" t="s">
        <v>571</v>
      </c>
      <c r="C16" s="29"/>
      <c r="D16" s="17">
        <v>0.98929999999999996</v>
      </c>
      <c r="E16" s="17"/>
      <c r="F16" s="17"/>
      <c r="G16"/>
      <c r="H16"/>
    </row>
    <row r="17" spans="1:10" ht="15" customHeight="1" x14ac:dyDescent="0.25">
      <c r="A17" s="29" t="s">
        <v>271</v>
      </c>
      <c r="B17" s="29" t="s">
        <v>572</v>
      </c>
      <c r="C17" s="29">
        <v>1</v>
      </c>
      <c r="D17" s="17"/>
      <c r="E17" s="17"/>
      <c r="F17" s="17"/>
      <c r="G17"/>
      <c r="H17"/>
    </row>
    <row r="18" spans="1:10" ht="15" customHeight="1" x14ac:dyDescent="0.25">
      <c r="A18" s="29" t="s">
        <v>270</v>
      </c>
      <c r="B18" s="29" t="s">
        <v>573</v>
      </c>
      <c r="C18" s="29">
        <v>2</v>
      </c>
      <c r="D18" s="17"/>
      <c r="E18" s="17"/>
      <c r="F18" s="17"/>
      <c r="G18"/>
      <c r="H18"/>
    </row>
    <row r="19" spans="1:10" ht="15" customHeight="1" x14ac:dyDescent="0.25">
      <c r="A19" s="29" t="s">
        <v>269</v>
      </c>
      <c r="B19" s="29" t="s">
        <v>574</v>
      </c>
      <c r="C19" s="29">
        <v>3</v>
      </c>
      <c r="D19" s="17"/>
      <c r="E19" s="17"/>
      <c r="F19" s="17"/>
      <c r="G19"/>
      <c r="H19"/>
    </row>
    <row r="20" spans="1:10" ht="15" customHeight="1" x14ac:dyDescent="0.25">
      <c r="A20" s="82" t="s">
        <v>108</v>
      </c>
      <c r="B20" s="83"/>
      <c r="C20" s="84"/>
      <c r="D20" s="22">
        <f>AVERAGE(D8:D19)</f>
        <v>0.98929999999999996</v>
      </c>
      <c r="E20" s="22">
        <f>AVERAGE(E8:E19)</f>
        <v>1</v>
      </c>
      <c r="F20" s="22">
        <f>AVERAGE(F8:F19)</f>
        <v>0.97629999999999995</v>
      </c>
      <c r="G20"/>
      <c r="H20"/>
    </row>
    <row r="21" spans="1:10" ht="15" customHeight="1" x14ac:dyDescent="0.25">
      <c r="D21" s="18"/>
      <c r="E21" s="6"/>
      <c r="F21" s="18"/>
      <c r="H21"/>
    </row>
    <row r="22" spans="1:10" ht="15" customHeight="1" x14ac:dyDescent="0.25">
      <c r="A22" s="30" t="s">
        <v>752</v>
      </c>
      <c r="B22" s="30"/>
      <c r="C22" s="30"/>
    </row>
    <row r="23" spans="1:10" ht="15" customHeight="1" x14ac:dyDescent="0.25">
      <c r="A23" s="31" t="s">
        <v>109</v>
      </c>
    </row>
    <row r="25" spans="1:10" ht="15" customHeight="1" x14ac:dyDescent="0.25">
      <c r="A25" s="1" t="s">
        <v>753</v>
      </c>
      <c r="D25" s="6"/>
      <c r="E25"/>
      <c r="F25"/>
      <c r="G25"/>
      <c r="H25"/>
    </row>
    <row r="26" spans="1:10" ht="15" customHeight="1" x14ac:dyDescent="0.25">
      <c r="C26" s="32"/>
      <c r="D26" s="6"/>
      <c r="E26"/>
      <c r="F26"/>
      <c r="G26"/>
      <c r="H26"/>
    </row>
    <row r="27" spans="1:10" s="61" customFormat="1" ht="30" x14ac:dyDescent="0.25">
      <c r="A27" s="33" t="s">
        <v>128</v>
      </c>
      <c r="B27" s="34" t="s">
        <v>127</v>
      </c>
      <c r="C27" s="33" t="s">
        <v>134</v>
      </c>
      <c r="D27" s="33" t="s">
        <v>135</v>
      </c>
      <c r="E27" s="33" t="s">
        <v>136</v>
      </c>
      <c r="F27" s="33" t="s">
        <v>137</v>
      </c>
      <c r="G27" s="33" t="s">
        <v>138</v>
      </c>
      <c r="H27" s="33" t="s">
        <v>139</v>
      </c>
      <c r="I27" s="35" t="s">
        <v>140</v>
      </c>
      <c r="J27" s="35" t="s">
        <v>880</v>
      </c>
    </row>
    <row r="28" spans="1:10" ht="15" customHeight="1" x14ac:dyDescent="0.25">
      <c r="A28" s="29" t="s">
        <v>276</v>
      </c>
      <c r="B28" s="29" t="s">
        <v>564</v>
      </c>
      <c r="C28" s="29">
        <v>285</v>
      </c>
      <c r="D28" s="29">
        <v>0</v>
      </c>
      <c r="E28" s="29">
        <v>44</v>
      </c>
      <c r="F28" s="29">
        <v>8</v>
      </c>
      <c r="G28" s="29">
        <v>337</v>
      </c>
      <c r="H28" s="29">
        <v>329</v>
      </c>
      <c r="I28" s="36">
        <f>100-((D28/H28)*100)</f>
        <v>100</v>
      </c>
      <c r="J28" s="36">
        <f>(100-((G28-H28)/G28)*100)</f>
        <v>97.626112759643917</v>
      </c>
    </row>
    <row r="29" spans="1:10" ht="15" customHeight="1" x14ac:dyDescent="0.25">
      <c r="D29" s="6"/>
      <c r="E29"/>
      <c r="F29"/>
      <c r="G29"/>
      <c r="H29"/>
    </row>
    <row r="30" spans="1:10" ht="15" customHeight="1" x14ac:dyDescent="0.25">
      <c r="A30" s="1" t="s">
        <v>141</v>
      </c>
      <c r="D30" s="6"/>
      <c r="E30"/>
      <c r="F30"/>
      <c r="G30"/>
      <c r="H30"/>
    </row>
    <row r="31" spans="1:10" ht="15" customHeight="1" x14ac:dyDescent="0.25">
      <c r="A31" t="s">
        <v>150</v>
      </c>
      <c r="D31" s="6"/>
      <c r="E31"/>
      <c r="F31"/>
      <c r="G31"/>
      <c r="H31"/>
    </row>
    <row r="32" spans="1:10" ht="15" customHeight="1" x14ac:dyDescent="0.25">
      <c r="A32" t="s">
        <v>142</v>
      </c>
      <c r="D32" s="6"/>
      <c r="E32"/>
      <c r="F32"/>
      <c r="G32"/>
      <c r="H32"/>
    </row>
  </sheetData>
  <mergeCells count="1">
    <mergeCell ref="A20:C20"/>
  </mergeCells>
  <pageMargins left="0.75" right="0.45" top="0.5" bottom="0.25" header="0.3" footer="0.3"/>
  <pageSetup orientation="portrait" r:id="rId1"/>
  <headerFooter>
    <oddFooter>&amp;L&amp;1#&amp;"Calibri"&amp;11&amp;K000000Classification: Protected 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S160"/>
  <sheetViews>
    <sheetView zoomScale="90" zoomScaleNormal="90" workbookViewId="0">
      <pane ySplit="6" topLeftCell="A7" activePane="bottomLeft" state="frozen"/>
      <selection pane="bottomLeft" activeCell="I2" sqref="I2"/>
    </sheetView>
  </sheetViews>
  <sheetFormatPr defaultRowHeight="15" customHeight="1" x14ac:dyDescent="0.25"/>
  <cols>
    <col min="1" max="1" width="28.140625" style="14" customWidth="1"/>
    <col min="2" max="2" width="14.140625" style="14" bestFit="1" customWidth="1"/>
    <col min="3" max="3" width="7.5703125" style="14" bestFit="1" customWidth="1"/>
    <col min="4" max="4" width="10.5703125" style="14" bestFit="1" customWidth="1"/>
    <col min="5" max="5" width="20.85546875" style="14" bestFit="1" customWidth="1"/>
    <col min="6" max="6" width="18" style="14" bestFit="1" customWidth="1"/>
    <col min="7" max="7" width="11.5703125" style="14" bestFit="1" customWidth="1"/>
    <col min="8" max="8" width="14" style="14" bestFit="1" customWidth="1"/>
    <col min="9" max="9" width="15.7109375" style="14" bestFit="1" customWidth="1"/>
    <col min="10" max="10" width="13.42578125" style="14" bestFit="1" customWidth="1"/>
    <col min="11" max="11" width="17.7109375" style="14" bestFit="1" customWidth="1"/>
    <col min="12" max="12" width="18.140625" style="14" bestFit="1" customWidth="1"/>
    <col min="13" max="13" width="16.42578125" style="14" bestFit="1" customWidth="1"/>
    <col min="14" max="14" width="18.5703125" style="14" bestFit="1" customWidth="1"/>
    <col min="15" max="15" width="34.85546875" style="14" bestFit="1" customWidth="1"/>
    <col min="16" max="16" width="8.42578125" style="14" bestFit="1" customWidth="1"/>
    <col min="17" max="17" width="11" style="14" bestFit="1" customWidth="1"/>
    <col min="18" max="18" width="15.85546875" style="37" bestFit="1" customWidth="1"/>
    <col min="19" max="19" width="41.7109375" style="37" bestFit="1" customWidth="1"/>
    <col min="20" max="16384" width="9.140625" style="14"/>
  </cols>
  <sheetData>
    <row r="4" spans="1:19" ht="15" customHeight="1" x14ac:dyDescent="0.25">
      <c r="A4" s="58" t="s">
        <v>928</v>
      </c>
    </row>
    <row r="6" spans="1:19" s="58" customFormat="1" ht="15" customHeight="1" x14ac:dyDescent="0.25">
      <c r="A6" s="47" t="s">
        <v>0</v>
      </c>
      <c r="B6" s="47" t="s">
        <v>1</v>
      </c>
      <c r="C6" s="48" t="s">
        <v>2</v>
      </c>
      <c r="D6" s="59" t="s">
        <v>3</v>
      </c>
      <c r="E6" s="49" t="s">
        <v>128</v>
      </c>
      <c r="F6" s="49" t="s">
        <v>127</v>
      </c>
      <c r="G6" s="49" t="s">
        <v>63</v>
      </c>
      <c r="H6" s="48" t="s">
        <v>10</v>
      </c>
      <c r="I6" s="48" t="s">
        <v>4</v>
      </c>
      <c r="J6" s="48" t="s">
        <v>5</v>
      </c>
      <c r="K6" s="48" t="s">
        <v>6</v>
      </c>
      <c r="L6" s="48" t="s">
        <v>7</v>
      </c>
      <c r="M6" s="48" t="s">
        <v>8</v>
      </c>
      <c r="N6" s="48" t="s">
        <v>9</v>
      </c>
      <c r="O6" s="48" t="s">
        <v>11</v>
      </c>
      <c r="P6" s="51" t="s">
        <v>12</v>
      </c>
      <c r="Q6" s="58" t="s">
        <v>41</v>
      </c>
      <c r="R6" s="60" t="s">
        <v>66</v>
      </c>
      <c r="S6" s="60" t="s">
        <v>730</v>
      </c>
    </row>
    <row r="7" spans="1:19" ht="15" customHeight="1" x14ac:dyDescent="0.25">
      <c r="A7" s="13" t="s">
        <v>260</v>
      </c>
      <c r="B7" s="13" t="s">
        <v>261</v>
      </c>
      <c r="C7" s="14">
        <v>2022</v>
      </c>
      <c r="D7" s="14">
        <v>250</v>
      </c>
      <c r="E7" s="14" t="s">
        <v>280</v>
      </c>
      <c r="F7" s="14" t="s">
        <v>566</v>
      </c>
      <c r="H7" s="14" t="s">
        <v>73</v>
      </c>
      <c r="I7" s="14" t="s">
        <v>577</v>
      </c>
      <c r="J7" s="14" t="s">
        <v>589</v>
      </c>
      <c r="K7" s="14" t="s">
        <v>608</v>
      </c>
      <c r="L7" s="14" t="s">
        <v>649</v>
      </c>
      <c r="O7" s="14" t="s">
        <v>434</v>
      </c>
      <c r="P7" s="14" t="s">
        <v>28</v>
      </c>
      <c r="Q7" s="14">
        <v>5</v>
      </c>
      <c r="R7" s="37" t="s">
        <v>862</v>
      </c>
    </row>
    <row r="8" spans="1:19" ht="15" customHeight="1" x14ac:dyDescent="0.25">
      <c r="A8" s="13" t="s">
        <v>260</v>
      </c>
      <c r="B8" s="13" t="s">
        <v>261</v>
      </c>
      <c r="C8" s="14">
        <v>2022</v>
      </c>
      <c r="D8" s="14">
        <v>250</v>
      </c>
      <c r="E8" s="14" t="s">
        <v>278</v>
      </c>
      <c r="F8" s="14" t="s">
        <v>565</v>
      </c>
      <c r="H8" s="14" t="s">
        <v>29</v>
      </c>
      <c r="I8" s="14" t="s">
        <v>26</v>
      </c>
      <c r="J8" s="14" t="s">
        <v>584</v>
      </c>
      <c r="K8" s="14" t="s">
        <v>594</v>
      </c>
      <c r="L8" s="14" t="s">
        <v>627</v>
      </c>
      <c r="M8" s="14" t="s">
        <v>671</v>
      </c>
      <c r="O8" s="14" t="s">
        <v>433</v>
      </c>
      <c r="P8" s="14" t="s">
        <v>18</v>
      </c>
      <c r="Q8" s="14">
        <v>1</v>
      </c>
      <c r="R8" s="37" t="s">
        <v>861</v>
      </c>
    </row>
    <row r="9" spans="1:19" ht="15" customHeight="1" x14ac:dyDescent="0.25">
      <c r="A9" s="13" t="s">
        <v>260</v>
      </c>
      <c r="B9" s="13" t="s">
        <v>261</v>
      </c>
      <c r="C9" s="14">
        <v>2022</v>
      </c>
      <c r="D9" s="14">
        <v>250</v>
      </c>
      <c r="E9" s="14" t="s">
        <v>279</v>
      </c>
      <c r="F9" s="14" t="s">
        <v>563</v>
      </c>
      <c r="H9" s="14" t="s">
        <v>29</v>
      </c>
      <c r="I9" s="14" t="s">
        <v>26</v>
      </c>
      <c r="J9" s="14" t="s">
        <v>584</v>
      </c>
      <c r="K9" s="14" t="s">
        <v>594</v>
      </c>
      <c r="L9" s="14" t="s">
        <v>627</v>
      </c>
      <c r="M9" s="14" t="s">
        <v>671</v>
      </c>
      <c r="O9" s="14" t="s">
        <v>432</v>
      </c>
      <c r="P9" s="14" t="s">
        <v>18</v>
      </c>
      <c r="Q9" s="14">
        <v>1</v>
      </c>
      <c r="R9" s="37" t="s">
        <v>860</v>
      </c>
    </row>
    <row r="10" spans="1:19" ht="15" customHeight="1" x14ac:dyDescent="0.25">
      <c r="A10" s="13" t="s">
        <v>260</v>
      </c>
      <c r="B10" s="13" t="s">
        <v>261</v>
      </c>
      <c r="C10" s="14">
        <v>2022</v>
      </c>
      <c r="D10" s="14">
        <v>250</v>
      </c>
      <c r="E10" s="14" t="s">
        <v>272</v>
      </c>
      <c r="F10" s="14" t="s">
        <v>569</v>
      </c>
      <c r="H10" s="14" t="s">
        <v>29</v>
      </c>
      <c r="I10" s="14" t="s">
        <v>26</v>
      </c>
      <c r="J10" s="14" t="s">
        <v>584</v>
      </c>
      <c r="K10" s="14" t="s">
        <v>594</v>
      </c>
      <c r="L10" s="14" t="s">
        <v>616</v>
      </c>
      <c r="M10" s="14" t="s">
        <v>680</v>
      </c>
      <c r="O10" s="14" t="s">
        <v>715</v>
      </c>
      <c r="P10" s="14" t="s">
        <v>18</v>
      </c>
      <c r="Q10" s="14">
        <v>1</v>
      </c>
      <c r="R10" s="37" t="s">
        <v>553</v>
      </c>
    </row>
    <row r="11" spans="1:19" ht="15" customHeight="1" x14ac:dyDescent="0.25">
      <c r="A11" s="13" t="s">
        <v>260</v>
      </c>
      <c r="B11" s="13" t="s">
        <v>261</v>
      </c>
      <c r="C11" s="14">
        <v>2022</v>
      </c>
      <c r="D11" s="14">
        <v>250</v>
      </c>
      <c r="E11" s="14" t="s">
        <v>279</v>
      </c>
      <c r="F11" s="14" t="s">
        <v>563</v>
      </c>
      <c r="H11" s="14" t="s">
        <v>29</v>
      </c>
      <c r="I11" s="14" t="s">
        <v>26</v>
      </c>
      <c r="J11" s="14" t="s">
        <v>584</v>
      </c>
      <c r="K11" s="14" t="s">
        <v>594</v>
      </c>
      <c r="L11" s="14" t="s">
        <v>616</v>
      </c>
      <c r="M11" s="14" t="s">
        <v>662</v>
      </c>
      <c r="O11" s="14" t="s">
        <v>411</v>
      </c>
      <c r="P11" s="14" t="s">
        <v>18</v>
      </c>
      <c r="Q11" s="14">
        <v>1</v>
      </c>
      <c r="R11" s="37" t="s">
        <v>478</v>
      </c>
    </row>
    <row r="12" spans="1:19" ht="15" customHeight="1" x14ac:dyDescent="0.25">
      <c r="A12" s="13" t="s">
        <v>260</v>
      </c>
      <c r="B12" s="13" t="s">
        <v>261</v>
      </c>
      <c r="C12" s="14">
        <v>2022</v>
      </c>
      <c r="D12" s="14">
        <v>250</v>
      </c>
      <c r="E12" s="14" t="s">
        <v>271</v>
      </c>
      <c r="F12" s="14" t="s">
        <v>572</v>
      </c>
      <c r="G12" s="14">
        <v>1</v>
      </c>
      <c r="H12" s="14" t="s">
        <v>27</v>
      </c>
      <c r="I12" s="14" t="s">
        <v>26</v>
      </c>
      <c r="J12" s="14" t="s">
        <v>584</v>
      </c>
      <c r="K12" s="14" t="s">
        <v>610</v>
      </c>
      <c r="L12" s="14" t="s">
        <v>659</v>
      </c>
      <c r="O12" s="14" t="s">
        <v>306</v>
      </c>
      <c r="P12" s="14" t="s">
        <v>18</v>
      </c>
      <c r="Q12" s="14">
        <v>1</v>
      </c>
      <c r="R12" s="37" t="s">
        <v>559</v>
      </c>
    </row>
    <row r="13" spans="1:19" ht="15" customHeight="1" x14ac:dyDescent="0.25">
      <c r="A13" s="13" t="s">
        <v>260</v>
      </c>
      <c r="B13" s="13" t="s">
        <v>261</v>
      </c>
      <c r="C13" s="14">
        <v>2022</v>
      </c>
      <c r="D13" s="14">
        <v>250</v>
      </c>
      <c r="E13" s="14" t="s">
        <v>279</v>
      </c>
      <c r="F13" s="14" t="s">
        <v>563</v>
      </c>
      <c r="H13" s="14" t="s">
        <v>27</v>
      </c>
      <c r="I13" s="14" t="s">
        <v>26</v>
      </c>
      <c r="J13" s="14" t="s">
        <v>584</v>
      </c>
      <c r="K13" s="14" t="s">
        <v>595</v>
      </c>
      <c r="L13" s="14" t="s">
        <v>617</v>
      </c>
      <c r="M13" s="14" t="s">
        <v>663</v>
      </c>
      <c r="O13" s="14" t="s">
        <v>330</v>
      </c>
      <c r="P13" s="14" t="s">
        <v>18</v>
      </c>
      <c r="Q13" s="14">
        <v>2</v>
      </c>
      <c r="R13" s="37" t="s">
        <v>475</v>
      </c>
    </row>
    <row r="14" spans="1:19" ht="15" customHeight="1" x14ac:dyDescent="0.25">
      <c r="A14" s="13" t="s">
        <v>260</v>
      </c>
      <c r="B14" s="13" t="s">
        <v>261</v>
      </c>
      <c r="C14" s="14">
        <v>2022</v>
      </c>
      <c r="D14" s="14">
        <v>250</v>
      </c>
      <c r="E14" s="14" t="s">
        <v>279</v>
      </c>
      <c r="F14" s="14" t="s">
        <v>563</v>
      </c>
      <c r="H14" s="14" t="s">
        <v>27</v>
      </c>
      <c r="I14" s="14" t="s">
        <v>26</v>
      </c>
      <c r="J14" s="14" t="s">
        <v>584</v>
      </c>
      <c r="K14" s="14" t="s">
        <v>595</v>
      </c>
      <c r="L14" s="14" t="s">
        <v>617</v>
      </c>
      <c r="M14" s="14" t="s">
        <v>663</v>
      </c>
      <c r="O14" s="14" t="s">
        <v>334</v>
      </c>
      <c r="P14" s="14" t="s">
        <v>18</v>
      </c>
      <c r="Q14" s="14">
        <v>4</v>
      </c>
      <c r="R14" s="37" t="s">
        <v>473</v>
      </c>
    </row>
    <row r="15" spans="1:19" ht="15" customHeight="1" x14ac:dyDescent="0.25">
      <c r="A15" s="13" t="s">
        <v>260</v>
      </c>
      <c r="B15" s="13" t="s">
        <v>261</v>
      </c>
      <c r="C15" s="14">
        <v>2022</v>
      </c>
      <c r="D15" s="14">
        <v>250</v>
      </c>
      <c r="E15" s="14" t="s">
        <v>276</v>
      </c>
      <c r="F15" s="14" t="s">
        <v>564</v>
      </c>
      <c r="H15" s="14" t="s">
        <v>27</v>
      </c>
      <c r="I15" s="14" t="s">
        <v>26</v>
      </c>
      <c r="J15" s="14" t="s">
        <v>584</v>
      </c>
      <c r="K15" s="14" t="s">
        <v>595</v>
      </c>
      <c r="L15" s="14" t="s">
        <v>617</v>
      </c>
      <c r="M15" s="14" t="s">
        <v>663</v>
      </c>
      <c r="O15" s="14" t="s">
        <v>331</v>
      </c>
      <c r="P15" s="14" t="s">
        <v>18</v>
      </c>
      <c r="Q15" s="14">
        <v>1</v>
      </c>
      <c r="R15" s="37" t="s">
        <v>505</v>
      </c>
    </row>
    <row r="16" spans="1:19" ht="15" customHeight="1" x14ac:dyDescent="0.25">
      <c r="A16" s="13" t="s">
        <v>260</v>
      </c>
      <c r="B16" s="13" t="s">
        <v>261</v>
      </c>
      <c r="C16" s="14">
        <v>2022</v>
      </c>
      <c r="D16" s="14">
        <v>250</v>
      </c>
      <c r="E16" s="14" t="s">
        <v>273</v>
      </c>
      <c r="F16" s="14" t="s">
        <v>567</v>
      </c>
      <c r="H16" s="14" t="s">
        <v>27</v>
      </c>
      <c r="I16" s="14" t="s">
        <v>26</v>
      </c>
      <c r="J16" s="14" t="s">
        <v>584</v>
      </c>
      <c r="K16" s="14" t="s">
        <v>595</v>
      </c>
      <c r="L16" s="14" t="s">
        <v>617</v>
      </c>
      <c r="M16" s="14" t="s">
        <v>663</v>
      </c>
      <c r="O16" s="14" t="s">
        <v>384</v>
      </c>
      <c r="P16" s="14" t="s">
        <v>18</v>
      </c>
      <c r="Q16" s="14">
        <v>1</v>
      </c>
      <c r="R16" s="37" t="s">
        <v>545</v>
      </c>
    </row>
    <row r="17" spans="1:19" ht="15" customHeight="1" x14ac:dyDescent="0.25">
      <c r="A17" s="13" t="s">
        <v>260</v>
      </c>
      <c r="B17" s="13" t="s">
        <v>261</v>
      </c>
      <c r="C17" s="14">
        <v>2022</v>
      </c>
      <c r="D17" s="14">
        <v>250</v>
      </c>
      <c r="E17" s="14" t="s">
        <v>280</v>
      </c>
      <c r="F17" s="14" t="s">
        <v>566</v>
      </c>
      <c r="H17" s="14" t="s">
        <v>27</v>
      </c>
      <c r="I17" s="14" t="s">
        <v>26</v>
      </c>
      <c r="J17" s="14" t="s">
        <v>584</v>
      </c>
      <c r="K17" s="14" t="s">
        <v>595</v>
      </c>
      <c r="L17" s="14" t="s">
        <v>617</v>
      </c>
      <c r="M17" s="14" t="s">
        <v>663</v>
      </c>
      <c r="O17" s="14" t="s">
        <v>426</v>
      </c>
      <c r="P17" s="14" t="s">
        <v>18</v>
      </c>
      <c r="Q17" s="14">
        <v>4</v>
      </c>
      <c r="R17" s="37" t="s">
        <v>458</v>
      </c>
    </row>
    <row r="18" spans="1:19" ht="15" customHeight="1" x14ac:dyDescent="0.25">
      <c r="A18" s="13" t="s">
        <v>260</v>
      </c>
      <c r="B18" s="13" t="s">
        <v>261</v>
      </c>
      <c r="C18" s="14">
        <v>2022</v>
      </c>
      <c r="D18" s="14">
        <v>250</v>
      </c>
      <c r="E18" s="14" t="s">
        <v>273</v>
      </c>
      <c r="F18" s="14" t="s">
        <v>567</v>
      </c>
      <c r="H18" s="14" t="s">
        <v>27</v>
      </c>
      <c r="I18" s="14" t="s">
        <v>26</v>
      </c>
      <c r="J18" s="14" t="s">
        <v>584</v>
      </c>
      <c r="K18" s="14" t="s">
        <v>595</v>
      </c>
      <c r="L18" s="14" t="s">
        <v>617</v>
      </c>
      <c r="M18" s="14" t="s">
        <v>663</v>
      </c>
      <c r="O18" s="14" t="s">
        <v>337</v>
      </c>
      <c r="P18" s="14" t="s">
        <v>18</v>
      </c>
      <c r="Q18" s="14">
        <v>1</v>
      </c>
      <c r="R18" s="37" t="s">
        <v>544</v>
      </c>
    </row>
    <row r="19" spans="1:19" ht="15" customHeight="1" x14ac:dyDescent="0.25">
      <c r="A19" s="13" t="s">
        <v>260</v>
      </c>
      <c r="B19" s="13" t="s">
        <v>261</v>
      </c>
      <c r="C19" s="14">
        <v>2022</v>
      </c>
      <c r="D19" s="14">
        <v>250</v>
      </c>
      <c r="E19" s="14" t="s">
        <v>273</v>
      </c>
      <c r="F19" s="14" t="s">
        <v>567</v>
      </c>
      <c r="H19" s="14" t="s">
        <v>27</v>
      </c>
      <c r="I19" s="14" t="s">
        <v>26</v>
      </c>
      <c r="J19" s="14" t="s">
        <v>584</v>
      </c>
      <c r="K19" s="14" t="s">
        <v>595</v>
      </c>
      <c r="L19" s="14" t="s">
        <v>617</v>
      </c>
      <c r="M19" s="14" t="s">
        <v>663</v>
      </c>
      <c r="O19" s="14" t="s">
        <v>328</v>
      </c>
      <c r="P19" s="14" t="s">
        <v>18</v>
      </c>
      <c r="Q19" s="14">
        <v>2</v>
      </c>
      <c r="R19" s="37" t="s">
        <v>543</v>
      </c>
    </row>
    <row r="20" spans="1:19" ht="15" customHeight="1" x14ac:dyDescent="0.25">
      <c r="A20" s="13" t="s">
        <v>260</v>
      </c>
      <c r="B20" s="13" t="s">
        <v>261</v>
      </c>
      <c r="C20" s="14">
        <v>2022</v>
      </c>
      <c r="D20" s="14">
        <v>250</v>
      </c>
      <c r="E20" s="14" t="s">
        <v>279</v>
      </c>
      <c r="F20" s="14" t="s">
        <v>563</v>
      </c>
      <c r="H20" s="14" t="s">
        <v>27</v>
      </c>
      <c r="I20" s="14" t="s">
        <v>26</v>
      </c>
      <c r="J20" s="14" t="s">
        <v>584</v>
      </c>
      <c r="K20" s="14" t="s">
        <v>595</v>
      </c>
      <c r="L20" s="14" t="s">
        <v>617</v>
      </c>
      <c r="M20" s="14" t="s">
        <v>663</v>
      </c>
      <c r="O20" s="14" t="s">
        <v>329</v>
      </c>
      <c r="P20" s="14" t="s">
        <v>18</v>
      </c>
      <c r="Q20" s="14">
        <v>4</v>
      </c>
      <c r="R20" s="37" t="s">
        <v>471</v>
      </c>
    </row>
    <row r="21" spans="1:19" ht="15" customHeight="1" x14ac:dyDescent="0.25">
      <c r="A21" s="13" t="s">
        <v>260</v>
      </c>
      <c r="B21" s="13" t="s">
        <v>261</v>
      </c>
      <c r="C21" s="14">
        <v>2022</v>
      </c>
      <c r="D21" s="14">
        <v>250</v>
      </c>
      <c r="E21" s="14" t="s">
        <v>274</v>
      </c>
      <c r="F21" s="14" t="s">
        <v>570</v>
      </c>
      <c r="H21" s="14" t="s">
        <v>27</v>
      </c>
      <c r="I21" s="14" t="s">
        <v>26</v>
      </c>
      <c r="J21" s="14" t="s">
        <v>584</v>
      </c>
      <c r="K21" s="14" t="s">
        <v>595</v>
      </c>
      <c r="L21" s="14" t="s">
        <v>617</v>
      </c>
      <c r="M21" s="14" t="s">
        <v>663</v>
      </c>
      <c r="O21" s="14" t="s">
        <v>385</v>
      </c>
      <c r="P21" s="14" t="s">
        <v>18</v>
      </c>
      <c r="Q21" s="14">
        <v>3</v>
      </c>
      <c r="R21" s="37" t="s">
        <v>542</v>
      </c>
    </row>
    <row r="22" spans="1:19" ht="15" customHeight="1" x14ac:dyDescent="0.25">
      <c r="A22" s="13" t="s">
        <v>260</v>
      </c>
      <c r="B22" s="13" t="s">
        <v>261</v>
      </c>
      <c r="C22" s="14">
        <v>2022</v>
      </c>
      <c r="D22" s="14">
        <v>250</v>
      </c>
      <c r="E22" s="14" t="s">
        <v>276</v>
      </c>
      <c r="F22" s="14" t="s">
        <v>564</v>
      </c>
      <c r="H22" s="14" t="s">
        <v>27</v>
      </c>
      <c r="I22" s="14" t="s">
        <v>26</v>
      </c>
      <c r="J22" s="14" t="s">
        <v>584</v>
      </c>
      <c r="K22" s="14" t="s">
        <v>595</v>
      </c>
      <c r="L22" s="14" t="s">
        <v>617</v>
      </c>
      <c r="M22" s="14" t="s">
        <v>663</v>
      </c>
      <c r="O22" s="14" t="s">
        <v>365</v>
      </c>
      <c r="P22" s="14" t="s">
        <v>18</v>
      </c>
      <c r="Q22" s="14">
        <v>2</v>
      </c>
      <c r="R22" s="37" t="s">
        <v>506</v>
      </c>
    </row>
    <row r="23" spans="1:19" ht="15" customHeight="1" x14ac:dyDescent="0.25">
      <c r="A23" s="13" t="s">
        <v>260</v>
      </c>
      <c r="B23" s="13" t="s">
        <v>261</v>
      </c>
      <c r="C23" s="14">
        <v>2022</v>
      </c>
      <c r="D23" s="14">
        <v>250</v>
      </c>
      <c r="E23" s="14" t="s">
        <v>279</v>
      </c>
      <c r="F23" s="14" t="s">
        <v>563</v>
      </c>
      <c r="H23" s="14" t="s">
        <v>27</v>
      </c>
      <c r="I23" s="14" t="s">
        <v>26</v>
      </c>
      <c r="J23" s="14" t="s">
        <v>584</v>
      </c>
      <c r="K23" s="14" t="s">
        <v>595</v>
      </c>
      <c r="L23" s="14" t="s">
        <v>617</v>
      </c>
      <c r="M23" s="14" t="s">
        <v>663</v>
      </c>
      <c r="O23" s="14" t="s">
        <v>390</v>
      </c>
      <c r="P23" s="14" t="s">
        <v>18</v>
      </c>
      <c r="Q23" s="14">
        <v>1</v>
      </c>
      <c r="R23" s="37" t="s">
        <v>476</v>
      </c>
    </row>
    <row r="24" spans="1:19" ht="15" customHeight="1" x14ac:dyDescent="0.25">
      <c r="A24" s="13" t="s">
        <v>260</v>
      </c>
      <c r="B24" s="13" t="s">
        <v>261</v>
      </c>
      <c r="C24" s="14">
        <v>2022</v>
      </c>
      <c r="D24" s="14">
        <v>250</v>
      </c>
      <c r="E24" s="14" t="s">
        <v>279</v>
      </c>
      <c r="F24" s="14" t="s">
        <v>563</v>
      </c>
      <c r="H24" s="14" t="s">
        <v>27</v>
      </c>
      <c r="I24" s="14" t="s">
        <v>26</v>
      </c>
      <c r="J24" s="14" t="s">
        <v>584</v>
      </c>
      <c r="K24" s="14" t="s">
        <v>595</v>
      </c>
      <c r="L24" s="14" t="s">
        <v>617</v>
      </c>
      <c r="M24" s="14" t="s">
        <v>663</v>
      </c>
      <c r="O24" s="14" t="s">
        <v>391</v>
      </c>
      <c r="P24" s="14" t="s">
        <v>18</v>
      </c>
      <c r="Q24" s="14">
        <v>3</v>
      </c>
      <c r="R24" s="37" t="s">
        <v>477</v>
      </c>
    </row>
    <row r="25" spans="1:19" ht="15" customHeight="1" x14ac:dyDescent="0.25">
      <c r="A25" s="13" t="s">
        <v>260</v>
      </c>
      <c r="B25" s="13" t="s">
        <v>261</v>
      </c>
      <c r="C25" s="14">
        <v>2022</v>
      </c>
      <c r="D25" s="14">
        <v>250</v>
      </c>
      <c r="E25" s="14" t="s">
        <v>279</v>
      </c>
      <c r="F25" s="14" t="s">
        <v>563</v>
      </c>
      <c r="H25" s="14" t="s">
        <v>27</v>
      </c>
      <c r="I25" s="14" t="s">
        <v>26</v>
      </c>
      <c r="J25" s="14" t="s">
        <v>584</v>
      </c>
      <c r="K25" s="14" t="s">
        <v>595</v>
      </c>
      <c r="L25" s="14" t="s">
        <v>617</v>
      </c>
      <c r="M25" s="14" t="s">
        <v>664</v>
      </c>
      <c r="O25" s="14" t="s">
        <v>332</v>
      </c>
      <c r="P25" s="14" t="s">
        <v>18</v>
      </c>
      <c r="Q25" s="14">
        <v>1</v>
      </c>
      <c r="R25" s="37" t="s">
        <v>474</v>
      </c>
    </row>
    <row r="26" spans="1:19" ht="15" customHeight="1" x14ac:dyDescent="0.25">
      <c r="A26" s="13" t="s">
        <v>260</v>
      </c>
      <c r="B26" s="13" t="s">
        <v>261</v>
      </c>
      <c r="C26" s="14">
        <v>2022</v>
      </c>
      <c r="D26" s="14">
        <v>250</v>
      </c>
      <c r="E26" s="14" t="s">
        <v>278</v>
      </c>
      <c r="F26" s="14" t="s">
        <v>565</v>
      </c>
      <c r="H26" s="14" t="s">
        <v>27</v>
      </c>
      <c r="I26" s="14" t="s">
        <v>26</v>
      </c>
      <c r="J26" s="14" t="s">
        <v>584</v>
      </c>
      <c r="K26" s="14" t="s">
        <v>595</v>
      </c>
      <c r="L26" s="14" t="s">
        <v>617</v>
      </c>
      <c r="M26" s="14" t="s">
        <v>676</v>
      </c>
      <c r="O26" s="14" t="s">
        <v>338</v>
      </c>
      <c r="P26" s="14" t="s">
        <v>18</v>
      </c>
      <c r="Q26" s="14">
        <v>1</v>
      </c>
      <c r="R26" s="37" t="s">
        <v>470</v>
      </c>
    </row>
    <row r="27" spans="1:19" ht="15" customHeight="1" x14ac:dyDescent="0.25">
      <c r="A27" s="13" t="s">
        <v>260</v>
      </c>
      <c r="B27" s="13" t="s">
        <v>261</v>
      </c>
      <c r="C27" s="14">
        <v>2022</v>
      </c>
      <c r="D27" s="14">
        <v>250</v>
      </c>
      <c r="E27" s="14" t="s">
        <v>280</v>
      </c>
      <c r="F27" s="14" t="s">
        <v>566</v>
      </c>
      <c r="H27" s="14" t="s">
        <v>27</v>
      </c>
      <c r="I27" s="14" t="s">
        <v>26</v>
      </c>
      <c r="J27" s="14" t="s">
        <v>584</v>
      </c>
      <c r="K27" s="14" t="s">
        <v>595</v>
      </c>
      <c r="L27" s="14" t="s">
        <v>617</v>
      </c>
      <c r="M27" s="14" t="s">
        <v>676</v>
      </c>
      <c r="O27" s="14" t="s">
        <v>427</v>
      </c>
      <c r="P27" s="14" t="s">
        <v>18</v>
      </c>
      <c r="Q27" s="14">
        <v>1</v>
      </c>
      <c r="R27" s="37" t="s">
        <v>457</v>
      </c>
    </row>
    <row r="28" spans="1:19" ht="15" customHeight="1" x14ac:dyDescent="0.25">
      <c r="A28" s="13" t="s">
        <v>260</v>
      </c>
      <c r="B28" s="13" t="s">
        <v>261</v>
      </c>
      <c r="C28" s="14">
        <v>2022</v>
      </c>
      <c r="D28" s="14">
        <v>250</v>
      </c>
      <c r="E28" s="14" t="s">
        <v>278</v>
      </c>
      <c r="F28" s="14" t="s">
        <v>565</v>
      </c>
      <c r="H28" s="14" t="s">
        <v>27</v>
      </c>
      <c r="I28" s="14" t="s">
        <v>26</v>
      </c>
      <c r="J28" s="14" t="s">
        <v>584</v>
      </c>
      <c r="L28" s="14" t="s">
        <v>648</v>
      </c>
      <c r="O28" s="14" t="s">
        <v>389</v>
      </c>
      <c r="P28" s="14" t="s">
        <v>18</v>
      </c>
      <c r="Q28" s="14">
        <v>1</v>
      </c>
      <c r="R28" s="37" t="s">
        <v>469</v>
      </c>
    </row>
    <row r="29" spans="1:19" ht="15" customHeight="1" x14ac:dyDescent="0.25">
      <c r="A29" s="13" t="s">
        <v>260</v>
      </c>
      <c r="B29" s="13" t="s">
        <v>261</v>
      </c>
      <c r="C29" s="14">
        <v>2022</v>
      </c>
      <c r="D29" s="14">
        <v>250</v>
      </c>
      <c r="E29" s="14" t="s">
        <v>279</v>
      </c>
      <c r="F29" s="14" t="s">
        <v>563</v>
      </c>
      <c r="H29" s="14" t="s">
        <v>27</v>
      </c>
      <c r="I29" s="14" t="s">
        <v>26</v>
      </c>
      <c r="L29" s="14" t="s">
        <v>618</v>
      </c>
      <c r="O29" s="14" t="s">
        <v>336</v>
      </c>
      <c r="P29" s="14" t="s">
        <v>18</v>
      </c>
      <c r="Q29" s="14">
        <v>1</v>
      </c>
      <c r="R29" s="37" t="s">
        <v>472</v>
      </c>
    </row>
    <row r="30" spans="1:19" ht="15" customHeight="1" x14ac:dyDescent="0.25">
      <c r="A30" s="13" t="s">
        <v>260</v>
      </c>
      <c r="B30" s="13" t="s">
        <v>261</v>
      </c>
      <c r="C30" s="14">
        <v>2022</v>
      </c>
      <c r="D30" s="14">
        <v>250</v>
      </c>
      <c r="E30" s="14" t="s">
        <v>277</v>
      </c>
      <c r="F30" s="14" t="s">
        <v>568</v>
      </c>
      <c r="H30" s="14" t="s">
        <v>74</v>
      </c>
      <c r="I30" s="14" t="s">
        <v>579</v>
      </c>
      <c r="O30" s="14" t="s">
        <v>375</v>
      </c>
      <c r="P30" s="14" t="s">
        <v>18</v>
      </c>
      <c r="Q30" s="14">
        <v>1</v>
      </c>
      <c r="R30" s="37" t="s">
        <v>855</v>
      </c>
    </row>
    <row r="31" spans="1:19" ht="15" customHeight="1" x14ac:dyDescent="0.25">
      <c r="A31" s="13" t="s">
        <v>260</v>
      </c>
      <c r="B31" s="13" t="s">
        <v>261</v>
      </c>
      <c r="C31" s="14">
        <v>2022</v>
      </c>
      <c r="D31" s="14">
        <v>250</v>
      </c>
      <c r="E31" s="14" t="s">
        <v>279</v>
      </c>
      <c r="F31" s="14" t="s">
        <v>563</v>
      </c>
      <c r="H31" s="14" t="s">
        <v>110</v>
      </c>
      <c r="I31" s="14" t="s">
        <v>13</v>
      </c>
      <c r="J31" s="14" t="s">
        <v>582</v>
      </c>
      <c r="K31" s="14" t="s">
        <v>592</v>
      </c>
      <c r="L31" s="14" t="s">
        <v>614</v>
      </c>
      <c r="O31" s="14" t="s">
        <v>297</v>
      </c>
      <c r="P31" s="14" t="s">
        <v>18</v>
      </c>
      <c r="Q31" s="14">
        <v>2</v>
      </c>
      <c r="R31" s="37" t="s">
        <v>498</v>
      </c>
    </row>
    <row r="32" spans="1:19" ht="15" customHeight="1" x14ac:dyDescent="0.25">
      <c r="A32" s="13" t="s">
        <v>260</v>
      </c>
      <c r="B32" s="13" t="s">
        <v>261</v>
      </c>
      <c r="C32" s="14">
        <v>2022</v>
      </c>
      <c r="D32" s="14">
        <v>250</v>
      </c>
      <c r="E32" s="14" t="s">
        <v>279</v>
      </c>
      <c r="F32" s="14" t="s">
        <v>563</v>
      </c>
      <c r="H32" s="14" t="s">
        <v>110</v>
      </c>
      <c r="I32" s="14" t="s">
        <v>13</v>
      </c>
      <c r="J32" s="14" t="s">
        <v>582</v>
      </c>
      <c r="K32" s="14" t="s">
        <v>592</v>
      </c>
      <c r="O32" s="14" t="s">
        <v>299</v>
      </c>
      <c r="P32" s="14" t="s">
        <v>18</v>
      </c>
      <c r="Q32" s="14">
        <v>4</v>
      </c>
      <c r="R32" s="37" t="s">
        <v>497</v>
      </c>
      <c r="S32" s="14" t="s">
        <v>400</v>
      </c>
    </row>
    <row r="33" spans="1:19" ht="15" customHeight="1" x14ac:dyDescent="0.25">
      <c r="A33" s="13" t="s">
        <v>260</v>
      </c>
      <c r="B33" s="13" t="s">
        <v>261</v>
      </c>
      <c r="C33" s="14">
        <v>2022</v>
      </c>
      <c r="D33" s="14">
        <v>250</v>
      </c>
      <c r="E33" s="14" t="s">
        <v>276</v>
      </c>
      <c r="F33" s="14" t="s">
        <v>564</v>
      </c>
      <c r="H33" s="14" t="s">
        <v>110</v>
      </c>
      <c r="I33" s="14" t="s">
        <v>13</v>
      </c>
      <c r="J33" s="14" t="s">
        <v>582</v>
      </c>
      <c r="K33" s="14" t="s">
        <v>603</v>
      </c>
      <c r="L33" s="14" t="s">
        <v>635</v>
      </c>
      <c r="O33" s="14" t="s">
        <v>296</v>
      </c>
      <c r="P33" s="14" t="s">
        <v>18</v>
      </c>
      <c r="Q33" s="14">
        <v>1</v>
      </c>
      <c r="R33" s="37" t="s">
        <v>536</v>
      </c>
    </row>
    <row r="34" spans="1:19" ht="15" customHeight="1" x14ac:dyDescent="0.25">
      <c r="A34" s="13" t="s">
        <v>260</v>
      </c>
      <c r="B34" s="13" t="s">
        <v>261</v>
      </c>
      <c r="C34" s="14">
        <v>2022</v>
      </c>
      <c r="D34" s="14">
        <v>250</v>
      </c>
      <c r="E34" s="14" t="s">
        <v>277</v>
      </c>
      <c r="F34" s="14" t="s">
        <v>568</v>
      </c>
      <c r="H34" s="14" t="s">
        <v>110</v>
      </c>
      <c r="I34" s="14" t="s">
        <v>13</v>
      </c>
      <c r="J34" s="14" t="s">
        <v>582</v>
      </c>
      <c r="K34" s="14" t="s">
        <v>603</v>
      </c>
      <c r="L34" s="14" t="s">
        <v>652</v>
      </c>
      <c r="O34" s="14" t="s">
        <v>295</v>
      </c>
      <c r="P34" s="14" t="s">
        <v>18</v>
      </c>
      <c r="Q34" s="14">
        <v>1</v>
      </c>
      <c r="R34" s="37" t="s">
        <v>535</v>
      </c>
    </row>
    <row r="35" spans="1:19" ht="15" customHeight="1" x14ac:dyDescent="0.25">
      <c r="A35" s="13" t="s">
        <v>260</v>
      </c>
      <c r="B35" s="13" t="s">
        <v>261</v>
      </c>
      <c r="C35" s="14">
        <v>2022</v>
      </c>
      <c r="D35" s="14">
        <v>250</v>
      </c>
      <c r="E35" s="14" t="s">
        <v>277</v>
      </c>
      <c r="F35" s="14" t="s">
        <v>568</v>
      </c>
      <c r="H35" s="14" t="s">
        <v>110</v>
      </c>
      <c r="I35" s="14" t="s">
        <v>13</v>
      </c>
      <c r="J35" s="14" t="s">
        <v>582</v>
      </c>
      <c r="K35" s="14" t="s">
        <v>603</v>
      </c>
      <c r="L35" s="14" t="s">
        <v>653</v>
      </c>
      <c r="O35" s="14" t="s">
        <v>376</v>
      </c>
      <c r="P35" s="14" t="s">
        <v>18</v>
      </c>
      <c r="Q35" s="14">
        <v>2</v>
      </c>
      <c r="R35" s="37" t="s">
        <v>534</v>
      </c>
    </row>
    <row r="36" spans="1:19" ht="15" customHeight="1" x14ac:dyDescent="0.25">
      <c r="A36" s="13" t="s">
        <v>260</v>
      </c>
      <c r="B36" s="13" t="s">
        <v>261</v>
      </c>
      <c r="C36" s="14">
        <v>2022</v>
      </c>
      <c r="D36" s="14">
        <v>250</v>
      </c>
      <c r="E36" s="14" t="s">
        <v>278</v>
      </c>
      <c r="F36" s="14" t="s">
        <v>565</v>
      </c>
      <c r="H36" s="14" t="s">
        <v>110</v>
      </c>
      <c r="I36" s="14" t="s">
        <v>13</v>
      </c>
      <c r="J36" s="14" t="s">
        <v>582</v>
      </c>
      <c r="K36" s="14" t="s">
        <v>603</v>
      </c>
      <c r="L36" s="14" t="s">
        <v>720</v>
      </c>
      <c r="O36" s="14" t="s">
        <v>413</v>
      </c>
      <c r="P36" s="14" t="s">
        <v>18</v>
      </c>
      <c r="Q36" s="14">
        <v>1</v>
      </c>
      <c r="R36" s="37" t="s">
        <v>504</v>
      </c>
    </row>
    <row r="37" spans="1:19" ht="15" customHeight="1" x14ac:dyDescent="0.25">
      <c r="A37" s="13" t="s">
        <v>260</v>
      </c>
      <c r="B37" s="13" t="s">
        <v>261</v>
      </c>
      <c r="C37" s="14">
        <v>2022</v>
      </c>
      <c r="D37" s="14">
        <v>250</v>
      </c>
      <c r="E37" s="14" t="s">
        <v>276</v>
      </c>
      <c r="F37" s="14" t="s">
        <v>564</v>
      </c>
      <c r="H37" s="14" t="s">
        <v>110</v>
      </c>
      <c r="I37" s="14" t="s">
        <v>13</v>
      </c>
      <c r="J37" s="14" t="s">
        <v>582</v>
      </c>
      <c r="K37" s="14" t="s">
        <v>603</v>
      </c>
      <c r="L37" s="14" t="s">
        <v>634</v>
      </c>
      <c r="O37" s="14" t="s">
        <v>374</v>
      </c>
      <c r="P37" s="14" t="s">
        <v>18</v>
      </c>
      <c r="Q37" s="14">
        <v>2</v>
      </c>
      <c r="R37" s="37" t="s">
        <v>539</v>
      </c>
    </row>
    <row r="38" spans="1:19" ht="15" customHeight="1" x14ac:dyDescent="0.25">
      <c r="A38" s="13" t="s">
        <v>260</v>
      </c>
      <c r="B38" s="13" t="s">
        <v>261</v>
      </c>
      <c r="C38" s="14">
        <v>2022</v>
      </c>
      <c r="D38" s="14">
        <v>250</v>
      </c>
      <c r="E38" s="14" t="s">
        <v>274</v>
      </c>
      <c r="F38" s="14" t="s">
        <v>570</v>
      </c>
      <c r="H38" s="14" t="s">
        <v>110</v>
      </c>
      <c r="I38" s="14" t="s">
        <v>13</v>
      </c>
      <c r="J38" s="14" t="s">
        <v>582</v>
      </c>
      <c r="K38" s="14" t="s">
        <v>603</v>
      </c>
      <c r="L38" s="14" t="s">
        <v>634</v>
      </c>
      <c r="O38" s="14" t="s">
        <v>374</v>
      </c>
      <c r="P38" s="14" t="s">
        <v>18</v>
      </c>
      <c r="Q38" s="14">
        <v>1</v>
      </c>
      <c r="R38" s="37" t="s">
        <v>552</v>
      </c>
    </row>
    <row r="39" spans="1:19" ht="15" customHeight="1" x14ac:dyDescent="0.25">
      <c r="A39" s="13" t="s">
        <v>260</v>
      </c>
      <c r="B39" s="13" t="s">
        <v>261</v>
      </c>
      <c r="C39" s="14">
        <v>2022</v>
      </c>
      <c r="D39" s="14">
        <v>250</v>
      </c>
      <c r="E39" s="14" t="s">
        <v>278</v>
      </c>
      <c r="F39" s="14" t="s">
        <v>565</v>
      </c>
      <c r="H39" s="14" t="s">
        <v>110</v>
      </c>
      <c r="I39" s="14" t="s">
        <v>13</v>
      </c>
      <c r="J39" s="14" t="s">
        <v>582</v>
      </c>
      <c r="K39" s="14" t="s">
        <v>603</v>
      </c>
      <c r="L39" s="14" t="s">
        <v>633</v>
      </c>
      <c r="O39" s="14" t="s">
        <v>298</v>
      </c>
      <c r="P39" s="14" t="s">
        <v>18</v>
      </c>
      <c r="Q39" s="14">
        <v>1</v>
      </c>
      <c r="R39" s="37" t="s">
        <v>503</v>
      </c>
      <c r="S39" s="14" t="s">
        <v>783</v>
      </c>
    </row>
    <row r="40" spans="1:19" ht="15" customHeight="1" x14ac:dyDescent="0.25">
      <c r="A40" s="13" t="s">
        <v>260</v>
      </c>
      <c r="B40" s="13" t="s">
        <v>261</v>
      </c>
      <c r="C40" s="14">
        <v>2022</v>
      </c>
      <c r="D40" s="14">
        <v>250</v>
      </c>
      <c r="E40" s="14" t="s">
        <v>276</v>
      </c>
      <c r="F40" s="14" t="s">
        <v>564</v>
      </c>
      <c r="H40" s="14" t="s">
        <v>110</v>
      </c>
      <c r="I40" s="14" t="s">
        <v>13</v>
      </c>
      <c r="J40" s="14" t="s">
        <v>582</v>
      </c>
      <c r="K40" s="14" t="s">
        <v>603</v>
      </c>
      <c r="L40" s="14" t="s">
        <v>633</v>
      </c>
      <c r="O40" s="14" t="s">
        <v>294</v>
      </c>
      <c r="P40" s="14" t="s">
        <v>18</v>
      </c>
      <c r="Q40" s="14">
        <v>2</v>
      </c>
      <c r="R40" s="37" t="s">
        <v>540</v>
      </c>
      <c r="S40" s="14" t="s">
        <v>783</v>
      </c>
    </row>
    <row r="41" spans="1:19" ht="15" customHeight="1" x14ac:dyDescent="0.25">
      <c r="A41" s="13" t="s">
        <v>260</v>
      </c>
      <c r="B41" s="13" t="s">
        <v>261</v>
      </c>
      <c r="C41" s="14">
        <v>2022</v>
      </c>
      <c r="D41" s="14">
        <v>250</v>
      </c>
      <c r="E41" s="14" t="s">
        <v>280</v>
      </c>
      <c r="F41" s="14" t="s">
        <v>566</v>
      </c>
      <c r="H41" s="14" t="s">
        <v>110</v>
      </c>
      <c r="I41" s="14" t="s">
        <v>13</v>
      </c>
      <c r="J41" s="14" t="s">
        <v>582</v>
      </c>
      <c r="K41" s="14" t="s">
        <v>603</v>
      </c>
      <c r="L41" s="14" t="s">
        <v>633</v>
      </c>
      <c r="O41" s="14" t="s">
        <v>294</v>
      </c>
      <c r="P41" s="14" t="s">
        <v>722</v>
      </c>
      <c r="Q41" s="14">
        <v>0</v>
      </c>
      <c r="R41" s="37" t="s">
        <v>468</v>
      </c>
      <c r="S41" s="14"/>
    </row>
    <row r="42" spans="1:19" ht="15" customHeight="1" x14ac:dyDescent="0.25">
      <c r="A42" s="13" t="s">
        <v>260</v>
      </c>
      <c r="B42" s="13" t="s">
        <v>261</v>
      </c>
      <c r="C42" s="14">
        <v>2022</v>
      </c>
      <c r="D42" s="14">
        <v>250</v>
      </c>
      <c r="E42" s="14" t="s">
        <v>270</v>
      </c>
      <c r="F42" s="14" t="s">
        <v>573</v>
      </c>
      <c r="G42" s="14">
        <v>2</v>
      </c>
      <c r="H42" s="14" t="s">
        <v>110</v>
      </c>
      <c r="I42" s="14" t="s">
        <v>13</v>
      </c>
      <c r="J42" s="14" t="s">
        <v>582</v>
      </c>
      <c r="K42" s="14" t="s">
        <v>603</v>
      </c>
      <c r="L42" s="14" t="s">
        <v>633</v>
      </c>
      <c r="O42" s="14" t="s">
        <v>294</v>
      </c>
      <c r="P42" s="14" t="s">
        <v>47</v>
      </c>
      <c r="Q42" s="14">
        <v>3</v>
      </c>
      <c r="R42" s="37" t="s">
        <v>561</v>
      </c>
      <c r="S42" s="14"/>
    </row>
    <row r="43" spans="1:19" ht="15" customHeight="1" x14ac:dyDescent="0.25">
      <c r="A43" s="13" t="s">
        <v>260</v>
      </c>
      <c r="B43" s="13" t="s">
        <v>261</v>
      </c>
      <c r="C43" s="14">
        <v>2022</v>
      </c>
      <c r="D43" s="14">
        <v>250</v>
      </c>
      <c r="E43" s="14" t="s">
        <v>276</v>
      </c>
      <c r="F43" s="14" t="s">
        <v>564</v>
      </c>
      <c r="H43" s="14" t="s">
        <v>110</v>
      </c>
      <c r="I43" s="14" t="s">
        <v>13</v>
      </c>
      <c r="J43" s="14" t="s">
        <v>582</v>
      </c>
      <c r="K43" s="14" t="s">
        <v>603</v>
      </c>
      <c r="L43" s="14" t="s">
        <v>632</v>
      </c>
      <c r="O43" s="14" t="s">
        <v>293</v>
      </c>
      <c r="P43" s="14" t="s">
        <v>18</v>
      </c>
      <c r="Q43" s="14">
        <v>1</v>
      </c>
      <c r="R43" s="37" t="s">
        <v>541</v>
      </c>
      <c r="S43" s="14" t="s">
        <v>783</v>
      </c>
    </row>
    <row r="44" spans="1:19" ht="15" customHeight="1" x14ac:dyDescent="0.25">
      <c r="A44" s="13" t="s">
        <v>260</v>
      </c>
      <c r="B44" s="13" t="s">
        <v>261</v>
      </c>
      <c r="C44" s="14">
        <v>2022</v>
      </c>
      <c r="D44" s="14">
        <v>250</v>
      </c>
      <c r="E44" s="14" t="s">
        <v>270</v>
      </c>
      <c r="F44" s="14" t="s">
        <v>573</v>
      </c>
      <c r="G44" s="14">
        <v>2</v>
      </c>
      <c r="H44" s="14" t="s">
        <v>110</v>
      </c>
      <c r="I44" s="14" t="s">
        <v>13</v>
      </c>
      <c r="J44" s="14" t="s">
        <v>582</v>
      </c>
      <c r="K44" s="14" t="s">
        <v>603</v>
      </c>
      <c r="L44" s="14" t="s">
        <v>632</v>
      </c>
      <c r="O44" s="14" t="s">
        <v>293</v>
      </c>
      <c r="P44" s="14" t="s">
        <v>18</v>
      </c>
      <c r="Q44" s="14">
        <v>1</v>
      </c>
      <c r="R44" s="37" t="s">
        <v>562</v>
      </c>
      <c r="S44" s="14" t="s">
        <v>807</v>
      </c>
    </row>
    <row r="45" spans="1:19" ht="15" customHeight="1" x14ac:dyDescent="0.25">
      <c r="A45" s="13" t="s">
        <v>260</v>
      </c>
      <c r="B45" s="13" t="s">
        <v>261</v>
      </c>
      <c r="C45" s="14">
        <v>2022</v>
      </c>
      <c r="D45" s="14">
        <v>250</v>
      </c>
      <c r="E45" s="14" t="s">
        <v>276</v>
      </c>
      <c r="F45" s="14" t="s">
        <v>564</v>
      </c>
      <c r="H45" s="14" t="s">
        <v>110</v>
      </c>
      <c r="I45" s="13" t="s">
        <v>13</v>
      </c>
      <c r="J45" s="13" t="s">
        <v>582</v>
      </c>
      <c r="K45" s="13"/>
      <c r="L45" s="13"/>
      <c r="M45" s="13"/>
      <c r="N45" s="13"/>
      <c r="O45" s="13" t="s">
        <v>716</v>
      </c>
      <c r="P45" s="14" t="s">
        <v>17</v>
      </c>
      <c r="Q45" s="14">
        <v>1</v>
      </c>
      <c r="R45" s="37" t="s">
        <v>538</v>
      </c>
      <c r="S45" s="14"/>
    </row>
    <row r="46" spans="1:19" ht="15" customHeight="1" x14ac:dyDescent="0.25">
      <c r="A46" s="13" t="s">
        <v>260</v>
      </c>
      <c r="B46" s="13" t="s">
        <v>261</v>
      </c>
      <c r="C46" s="14">
        <v>2022</v>
      </c>
      <c r="D46" s="14">
        <v>250</v>
      </c>
      <c r="E46" s="14" t="s">
        <v>276</v>
      </c>
      <c r="F46" s="14" t="s">
        <v>564</v>
      </c>
      <c r="H46" s="14" t="s">
        <v>110</v>
      </c>
      <c r="I46" s="13" t="s">
        <v>13</v>
      </c>
      <c r="J46" s="13" t="s">
        <v>582</v>
      </c>
      <c r="K46" s="13"/>
      <c r="L46" s="13"/>
      <c r="M46" s="13"/>
      <c r="N46" s="13"/>
      <c r="O46" s="13" t="s">
        <v>716</v>
      </c>
      <c r="P46" s="14" t="s">
        <v>47</v>
      </c>
      <c r="Q46" s="14">
        <v>1</v>
      </c>
      <c r="R46" s="37" t="s">
        <v>537</v>
      </c>
      <c r="S46" s="14" t="s">
        <v>747</v>
      </c>
    </row>
    <row r="47" spans="1:19" ht="15" customHeight="1" x14ac:dyDescent="0.25">
      <c r="A47" s="13" t="s">
        <v>260</v>
      </c>
      <c r="B47" s="13" t="s">
        <v>261</v>
      </c>
      <c r="C47" s="14">
        <v>2022</v>
      </c>
      <c r="D47" s="14">
        <v>250</v>
      </c>
      <c r="E47" s="14" t="s">
        <v>278</v>
      </c>
      <c r="F47" s="14" t="s">
        <v>565</v>
      </c>
      <c r="H47" s="14" t="s">
        <v>110</v>
      </c>
      <c r="I47" s="13" t="s">
        <v>13</v>
      </c>
      <c r="J47" s="13" t="s">
        <v>582</v>
      </c>
      <c r="K47" s="13"/>
      <c r="L47" s="13"/>
      <c r="M47" s="13"/>
      <c r="N47" s="13"/>
      <c r="O47" s="13" t="s">
        <v>716</v>
      </c>
      <c r="P47" s="14" t="s">
        <v>17</v>
      </c>
      <c r="Q47" s="14">
        <v>1</v>
      </c>
      <c r="R47" s="37" t="s">
        <v>502</v>
      </c>
    </row>
    <row r="48" spans="1:19" ht="15" customHeight="1" x14ac:dyDescent="0.25">
      <c r="A48" s="13" t="s">
        <v>260</v>
      </c>
      <c r="B48" s="13" t="s">
        <v>261</v>
      </c>
      <c r="C48" s="14">
        <v>2022</v>
      </c>
      <c r="D48" s="14">
        <v>250</v>
      </c>
      <c r="E48" s="14" t="s">
        <v>277</v>
      </c>
      <c r="F48" s="14" t="s">
        <v>568</v>
      </c>
      <c r="H48" s="14" t="s">
        <v>110</v>
      </c>
      <c r="I48" s="13" t="s">
        <v>13</v>
      </c>
      <c r="J48" s="13" t="s">
        <v>582</v>
      </c>
      <c r="K48" s="13"/>
      <c r="L48" s="13"/>
      <c r="M48" s="13"/>
      <c r="N48" s="13"/>
      <c r="O48" s="13" t="s">
        <v>716</v>
      </c>
      <c r="P48" s="14" t="s">
        <v>47</v>
      </c>
      <c r="Q48" s="14">
        <v>1</v>
      </c>
      <c r="R48" s="37" t="s">
        <v>533</v>
      </c>
    </row>
    <row r="49" spans="1:18" ht="15" customHeight="1" x14ac:dyDescent="0.25">
      <c r="A49" s="13" t="s">
        <v>260</v>
      </c>
      <c r="B49" s="13" t="s">
        <v>261</v>
      </c>
      <c r="C49" s="14">
        <v>2022</v>
      </c>
      <c r="D49" s="14">
        <v>250</v>
      </c>
      <c r="E49" s="14" t="s">
        <v>279</v>
      </c>
      <c r="F49" s="14" t="s">
        <v>563</v>
      </c>
      <c r="H49" s="14" t="s">
        <v>51</v>
      </c>
      <c r="I49" s="14" t="s">
        <v>575</v>
      </c>
      <c r="J49" s="14" t="s">
        <v>580</v>
      </c>
      <c r="K49" s="14" t="s">
        <v>590</v>
      </c>
      <c r="L49" s="14" t="s">
        <v>611</v>
      </c>
      <c r="O49" s="14" t="s">
        <v>358</v>
      </c>
      <c r="P49" s="14" t="s">
        <v>18</v>
      </c>
      <c r="Q49" s="14">
        <v>5</v>
      </c>
      <c r="R49" s="37" t="s">
        <v>723</v>
      </c>
    </row>
    <row r="50" spans="1:18" ht="15" customHeight="1" x14ac:dyDescent="0.25">
      <c r="A50" s="13" t="s">
        <v>260</v>
      </c>
      <c r="B50" s="13" t="s">
        <v>261</v>
      </c>
      <c r="C50" s="14">
        <v>2022</v>
      </c>
      <c r="D50" s="14">
        <v>250</v>
      </c>
      <c r="E50" s="14" t="s">
        <v>279</v>
      </c>
      <c r="F50" s="14" t="s">
        <v>563</v>
      </c>
      <c r="H50" s="14" t="s">
        <v>33</v>
      </c>
      <c r="I50" s="14" t="s">
        <v>13</v>
      </c>
      <c r="J50" s="14" t="s">
        <v>581</v>
      </c>
      <c r="K50" s="14" t="s">
        <v>591</v>
      </c>
      <c r="L50" s="14" t="s">
        <v>613</v>
      </c>
      <c r="O50" s="14" t="s">
        <v>414</v>
      </c>
      <c r="P50" s="14" t="s">
        <v>28</v>
      </c>
      <c r="Q50" s="14">
        <v>3</v>
      </c>
      <c r="R50" s="37" t="s">
        <v>499</v>
      </c>
    </row>
    <row r="51" spans="1:18" ht="15" customHeight="1" x14ac:dyDescent="0.25">
      <c r="A51" s="13" t="s">
        <v>260</v>
      </c>
      <c r="B51" s="13" t="s">
        <v>261</v>
      </c>
      <c r="C51" s="14">
        <v>2022</v>
      </c>
      <c r="D51" s="14">
        <v>250</v>
      </c>
      <c r="E51" s="14" t="s">
        <v>279</v>
      </c>
      <c r="F51" s="14" t="s">
        <v>563</v>
      </c>
      <c r="H51" s="14" t="s">
        <v>33</v>
      </c>
      <c r="I51" s="14" t="s">
        <v>13</v>
      </c>
      <c r="J51" s="14" t="s">
        <v>581</v>
      </c>
      <c r="K51" s="14" t="s">
        <v>591</v>
      </c>
      <c r="L51" s="14" t="s">
        <v>612</v>
      </c>
      <c r="O51" s="14" t="s">
        <v>300</v>
      </c>
      <c r="P51" s="14" t="s">
        <v>18</v>
      </c>
      <c r="Q51" s="14">
        <v>1</v>
      </c>
      <c r="R51" s="37" t="s">
        <v>501</v>
      </c>
    </row>
    <row r="52" spans="1:18" ht="15" customHeight="1" x14ac:dyDescent="0.25">
      <c r="A52" s="13" t="s">
        <v>260</v>
      </c>
      <c r="B52" s="13" t="s">
        <v>261</v>
      </c>
      <c r="C52" s="14">
        <v>2022</v>
      </c>
      <c r="D52" s="14">
        <v>250</v>
      </c>
      <c r="E52" s="14" t="s">
        <v>279</v>
      </c>
      <c r="F52" s="14" t="s">
        <v>563</v>
      </c>
      <c r="H52" s="14" t="s">
        <v>33</v>
      </c>
      <c r="I52" s="14" t="s">
        <v>13</v>
      </c>
      <c r="J52" s="14" t="s">
        <v>581</v>
      </c>
      <c r="K52" s="14" t="s">
        <v>591</v>
      </c>
      <c r="L52" s="14" t="s">
        <v>612</v>
      </c>
      <c r="O52" s="14" t="s">
        <v>300</v>
      </c>
      <c r="P52" s="14" t="s">
        <v>28</v>
      </c>
      <c r="Q52" s="14">
        <v>5</v>
      </c>
      <c r="R52" s="37" t="s">
        <v>500</v>
      </c>
    </row>
    <row r="53" spans="1:18" ht="15" customHeight="1" x14ac:dyDescent="0.25">
      <c r="A53" s="14" t="s">
        <v>260</v>
      </c>
      <c r="B53" s="14" t="s">
        <v>261</v>
      </c>
      <c r="C53" s="14">
        <v>2022</v>
      </c>
      <c r="D53" s="14">
        <v>250</v>
      </c>
      <c r="E53" s="14" t="s">
        <v>269</v>
      </c>
      <c r="F53" s="14" t="s">
        <v>574</v>
      </c>
      <c r="G53" s="14">
        <v>3</v>
      </c>
      <c r="H53" s="14" t="s">
        <v>32</v>
      </c>
      <c r="I53" s="14" t="s">
        <v>13</v>
      </c>
      <c r="J53" s="14" t="s">
        <v>749</v>
      </c>
      <c r="K53" s="14" t="s">
        <v>750</v>
      </c>
      <c r="L53" s="14" t="s">
        <v>824</v>
      </c>
      <c r="O53" s="14" t="s">
        <v>825</v>
      </c>
      <c r="P53" s="14" t="s">
        <v>18</v>
      </c>
      <c r="Q53" s="14">
        <v>1</v>
      </c>
      <c r="R53" s="37" t="s">
        <v>859</v>
      </c>
    </row>
    <row r="54" spans="1:18" ht="15" customHeight="1" x14ac:dyDescent="0.25">
      <c r="A54" s="13" t="s">
        <v>260</v>
      </c>
      <c r="B54" s="13" t="s">
        <v>261</v>
      </c>
      <c r="C54" s="14">
        <v>2022</v>
      </c>
      <c r="D54" s="14">
        <v>250</v>
      </c>
      <c r="E54" s="14" t="s">
        <v>270</v>
      </c>
      <c r="F54" s="14" t="s">
        <v>573</v>
      </c>
      <c r="G54" s="14">
        <v>2</v>
      </c>
      <c r="H54" s="14" t="s">
        <v>32</v>
      </c>
      <c r="I54" s="14" t="s">
        <v>13</v>
      </c>
      <c r="J54" s="14" t="s">
        <v>749</v>
      </c>
      <c r="K54" s="14" t="s">
        <v>750</v>
      </c>
      <c r="L54" s="14" t="s">
        <v>834</v>
      </c>
      <c r="O54" s="14" t="s">
        <v>835</v>
      </c>
      <c r="P54" s="14" t="s">
        <v>18</v>
      </c>
      <c r="Q54" s="14">
        <v>5</v>
      </c>
      <c r="R54" s="37" t="s">
        <v>877</v>
      </c>
    </row>
    <row r="55" spans="1:18" ht="15" customHeight="1" x14ac:dyDescent="0.25">
      <c r="A55" s="14" t="s">
        <v>260</v>
      </c>
      <c r="B55" s="14" t="s">
        <v>261</v>
      </c>
      <c r="C55" s="14">
        <v>2022</v>
      </c>
      <c r="D55" s="14">
        <v>250</v>
      </c>
      <c r="E55" s="14" t="s">
        <v>274</v>
      </c>
      <c r="F55" s="14" t="s">
        <v>570</v>
      </c>
      <c r="H55" s="14" t="s">
        <v>32</v>
      </c>
      <c r="I55" s="14" t="s">
        <v>13</v>
      </c>
      <c r="J55" s="14" t="s">
        <v>749</v>
      </c>
      <c r="K55" s="14" t="s">
        <v>750</v>
      </c>
      <c r="L55" s="14" t="s">
        <v>837</v>
      </c>
      <c r="O55" s="14" t="s">
        <v>832</v>
      </c>
      <c r="P55" s="14" t="s">
        <v>18</v>
      </c>
      <c r="Q55" s="14">
        <v>2</v>
      </c>
      <c r="R55" s="37" t="s">
        <v>873</v>
      </c>
    </row>
    <row r="56" spans="1:18" ht="15" customHeight="1" x14ac:dyDescent="0.25">
      <c r="A56" s="14" t="s">
        <v>260</v>
      </c>
      <c r="B56" s="14" t="s">
        <v>261</v>
      </c>
      <c r="C56" s="14">
        <v>2022</v>
      </c>
      <c r="D56" s="14">
        <v>250</v>
      </c>
      <c r="E56" s="14" t="s">
        <v>279</v>
      </c>
      <c r="F56" s="14" t="s">
        <v>563</v>
      </c>
      <c r="H56" s="14" t="s">
        <v>32</v>
      </c>
      <c r="I56" s="14" t="s">
        <v>13</v>
      </c>
      <c r="K56" s="14" t="s">
        <v>750</v>
      </c>
      <c r="L56" s="14" t="s">
        <v>814</v>
      </c>
      <c r="O56" s="14" t="s">
        <v>813</v>
      </c>
      <c r="P56" s="14" t="s">
        <v>18</v>
      </c>
      <c r="Q56" s="14">
        <v>3</v>
      </c>
      <c r="R56" s="37" t="s">
        <v>846</v>
      </c>
    </row>
    <row r="57" spans="1:18" ht="15" customHeight="1" x14ac:dyDescent="0.25">
      <c r="A57" s="14" t="s">
        <v>260</v>
      </c>
      <c r="B57" s="14" t="s">
        <v>261</v>
      </c>
      <c r="C57" s="14">
        <v>2022</v>
      </c>
      <c r="D57" s="14">
        <v>250</v>
      </c>
      <c r="E57" s="14" t="s">
        <v>279</v>
      </c>
      <c r="F57" s="14" t="s">
        <v>563</v>
      </c>
      <c r="H57" s="14" t="s">
        <v>32</v>
      </c>
      <c r="I57" s="14" t="s">
        <v>13</v>
      </c>
      <c r="K57" s="14" t="s">
        <v>750</v>
      </c>
      <c r="L57" s="14" t="s">
        <v>814</v>
      </c>
      <c r="O57" s="14" t="s">
        <v>815</v>
      </c>
      <c r="P57" s="14" t="s">
        <v>18</v>
      </c>
      <c r="Q57" s="14">
        <v>2</v>
      </c>
      <c r="R57" s="37" t="s">
        <v>847</v>
      </c>
    </row>
    <row r="58" spans="1:18" ht="15" customHeight="1" x14ac:dyDescent="0.25">
      <c r="A58" s="14" t="s">
        <v>260</v>
      </c>
      <c r="B58" s="14" t="s">
        <v>261</v>
      </c>
      <c r="C58" s="14">
        <v>2022</v>
      </c>
      <c r="D58" s="14">
        <v>250</v>
      </c>
      <c r="E58" s="14" t="s">
        <v>274</v>
      </c>
      <c r="F58" s="14" t="s">
        <v>570</v>
      </c>
      <c r="H58" s="14" t="s">
        <v>32</v>
      </c>
      <c r="I58" s="14" t="s">
        <v>13</v>
      </c>
      <c r="K58" s="14" t="s">
        <v>750</v>
      </c>
      <c r="L58" s="14" t="s">
        <v>814</v>
      </c>
      <c r="O58" s="14" t="s">
        <v>819</v>
      </c>
      <c r="P58" s="14" t="s">
        <v>18</v>
      </c>
      <c r="Q58" s="14">
        <v>3</v>
      </c>
      <c r="R58" s="37" t="s">
        <v>872</v>
      </c>
    </row>
    <row r="59" spans="1:18" ht="15" customHeight="1" x14ac:dyDescent="0.25">
      <c r="A59" s="14" t="s">
        <v>260</v>
      </c>
      <c r="B59" s="14" t="s">
        <v>261</v>
      </c>
      <c r="C59" s="14">
        <v>2022</v>
      </c>
      <c r="D59" s="14">
        <v>250</v>
      </c>
      <c r="E59" s="14" t="s">
        <v>270</v>
      </c>
      <c r="F59" s="14" t="s">
        <v>573</v>
      </c>
      <c r="G59" s="14">
        <v>2</v>
      </c>
      <c r="H59" s="14" t="s">
        <v>32</v>
      </c>
      <c r="I59" s="14" t="s">
        <v>13</v>
      </c>
      <c r="K59" s="14" t="s">
        <v>750</v>
      </c>
      <c r="L59" s="14" t="s">
        <v>814</v>
      </c>
      <c r="O59" s="14" t="s">
        <v>827</v>
      </c>
      <c r="P59" s="14" t="s">
        <v>18</v>
      </c>
      <c r="Q59" s="14">
        <v>3</v>
      </c>
      <c r="R59" s="37" t="s">
        <v>878</v>
      </c>
    </row>
    <row r="60" spans="1:18" ht="15" customHeight="1" x14ac:dyDescent="0.25">
      <c r="A60" s="14" t="s">
        <v>260</v>
      </c>
      <c r="B60" s="14" t="s">
        <v>261</v>
      </c>
      <c r="C60" s="14">
        <v>2022</v>
      </c>
      <c r="D60" s="14">
        <v>250</v>
      </c>
      <c r="E60" s="14" t="s">
        <v>276</v>
      </c>
      <c r="F60" s="14" t="s">
        <v>564</v>
      </c>
      <c r="H60" s="14" t="s">
        <v>32</v>
      </c>
      <c r="I60" s="14" t="s">
        <v>13</v>
      </c>
      <c r="K60" s="14" t="s">
        <v>750</v>
      </c>
      <c r="L60" s="14" t="s">
        <v>814</v>
      </c>
      <c r="O60" s="14" t="s">
        <v>833</v>
      </c>
      <c r="P60" s="14" t="s">
        <v>18</v>
      </c>
      <c r="Q60" s="14">
        <v>1</v>
      </c>
      <c r="R60" s="37" t="s">
        <v>848</v>
      </c>
    </row>
    <row r="61" spans="1:18" ht="15" customHeight="1" x14ac:dyDescent="0.25">
      <c r="A61" s="13" t="s">
        <v>260</v>
      </c>
      <c r="B61" s="13" t="s">
        <v>261</v>
      </c>
      <c r="C61" s="14">
        <v>2022</v>
      </c>
      <c r="D61" s="14">
        <v>250</v>
      </c>
      <c r="E61" s="14" t="s">
        <v>270</v>
      </c>
      <c r="F61" s="14" t="s">
        <v>573</v>
      </c>
      <c r="G61" s="14">
        <v>2</v>
      </c>
      <c r="H61" s="14" t="s">
        <v>32</v>
      </c>
      <c r="I61" s="14" t="s">
        <v>13</v>
      </c>
      <c r="K61" s="14" t="s">
        <v>750</v>
      </c>
      <c r="L61" s="14" t="s">
        <v>824</v>
      </c>
      <c r="O61" s="14" t="s">
        <v>836</v>
      </c>
      <c r="P61" s="14" t="s">
        <v>18</v>
      </c>
      <c r="Q61" s="14">
        <v>3</v>
      </c>
      <c r="R61" s="37" t="s">
        <v>876</v>
      </c>
    </row>
    <row r="62" spans="1:18" ht="15" customHeight="1" x14ac:dyDescent="0.25">
      <c r="A62" s="14" t="s">
        <v>260</v>
      </c>
      <c r="B62" s="14" t="s">
        <v>261</v>
      </c>
      <c r="C62" s="14">
        <v>2022</v>
      </c>
      <c r="D62" s="14">
        <v>250</v>
      </c>
      <c r="E62" s="14" t="s">
        <v>269</v>
      </c>
      <c r="F62" s="14" t="s">
        <v>574</v>
      </c>
      <c r="G62" s="14">
        <v>3</v>
      </c>
      <c r="H62" s="14" t="s">
        <v>83</v>
      </c>
      <c r="I62" s="14" t="s">
        <v>13</v>
      </c>
      <c r="J62" s="14" t="s">
        <v>760</v>
      </c>
      <c r="K62" s="14" t="s">
        <v>816</v>
      </c>
      <c r="O62" s="14" t="s">
        <v>817</v>
      </c>
      <c r="P62" s="14" t="s">
        <v>18</v>
      </c>
      <c r="Q62" s="14">
        <v>1</v>
      </c>
      <c r="R62" s="37" t="s">
        <v>879</v>
      </c>
    </row>
    <row r="63" spans="1:18" ht="15" customHeight="1" x14ac:dyDescent="0.25">
      <c r="A63" s="14" t="s">
        <v>260</v>
      </c>
      <c r="B63" s="14" t="s">
        <v>261</v>
      </c>
      <c r="C63" s="14">
        <v>2022</v>
      </c>
      <c r="D63" s="14">
        <v>250</v>
      </c>
      <c r="E63" s="14" t="s">
        <v>270</v>
      </c>
      <c r="F63" s="14" t="s">
        <v>573</v>
      </c>
      <c r="G63" s="14">
        <v>2</v>
      </c>
      <c r="H63" s="14" t="s">
        <v>83</v>
      </c>
      <c r="I63" s="14" t="s">
        <v>13</v>
      </c>
      <c r="J63" s="14" t="s">
        <v>760</v>
      </c>
      <c r="K63" s="14" t="s">
        <v>820</v>
      </c>
      <c r="L63" s="14" t="s">
        <v>821</v>
      </c>
      <c r="O63" s="14" t="s">
        <v>822</v>
      </c>
      <c r="P63" s="14" t="s">
        <v>18</v>
      </c>
      <c r="Q63" s="14">
        <v>5</v>
      </c>
      <c r="R63" s="37" t="s">
        <v>875</v>
      </c>
    </row>
    <row r="64" spans="1:18" ht="15" customHeight="1" x14ac:dyDescent="0.25">
      <c r="A64" s="14" t="s">
        <v>260</v>
      </c>
      <c r="B64" s="14" t="s">
        <v>261</v>
      </c>
      <c r="C64" s="14">
        <v>2022</v>
      </c>
      <c r="D64" s="14">
        <v>250</v>
      </c>
      <c r="E64" s="14" t="s">
        <v>270</v>
      </c>
      <c r="F64" s="14" t="s">
        <v>573</v>
      </c>
      <c r="G64" s="14">
        <v>2</v>
      </c>
      <c r="H64" s="14" t="s">
        <v>91</v>
      </c>
      <c r="I64" s="14" t="s">
        <v>13</v>
      </c>
      <c r="J64" s="14" t="s">
        <v>748</v>
      </c>
      <c r="O64" s="14" t="s">
        <v>377</v>
      </c>
      <c r="P64" s="14" t="s">
        <v>18</v>
      </c>
      <c r="Q64" s="14">
        <v>4</v>
      </c>
      <c r="R64" s="37" t="s">
        <v>874</v>
      </c>
    </row>
    <row r="65" spans="1:19" ht="15" customHeight="1" x14ac:dyDescent="0.25">
      <c r="A65" s="13" t="s">
        <v>260</v>
      </c>
      <c r="B65" s="13" t="s">
        <v>261</v>
      </c>
      <c r="C65" s="14">
        <v>2022</v>
      </c>
      <c r="D65" s="14">
        <v>250</v>
      </c>
      <c r="E65" s="14" t="s">
        <v>276</v>
      </c>
      <c r="F65" s="14" t="s">
        <v>564</v>
      </c>
      <c r="H65" s="14" t="s">
        <v>30</v>
      </c>
      <c r="I65" s="14" t="s">
        <v>13</v>
      </c>
      <c r="J65" s="14" t="s">
        <v>587</v>
      </c>
      <c r="K65" s="14" t="s">
        <v>587</v>
      </c>
      <c r="L65" s="14" t="s">
        <v>642</v>
      </c>
      <c r="O65" s="14" t="s">
        <v>405</v>
      </c>
      <c r="P65" s="14" t="s">
        <v>18</v>
      </c>
      <c r="Q65" s="14">
        <v>1</v>
      </c>
      <c r="R65" s="37" t="s">
        <v>521</v>
      </c>
    </row>
    <row r="66" spans="1:19" ht="15" customHeight="1" x14ac:dyDescent="0.25">
      <c r="A66" s="13" t="s">
        <v>260</v>
      </c>
      <c r="B66" s="13" t="s">
        <v>261</v>
      </c>
      <c r="C66" s="14">
        <v>2022</v>
      </c>
      <c r="D66" s="14">
        <v>250</v>
      </c>
      <c r="E66" s="14" t="s">
        <v>278</v>
      </c>
      <c r="F66" s="14" t="s">
        <v>565</v>
      </c>
      <c r="H66" s="14" t="s">
        <v>19</v>
      </c>
      <c r="I66" s="14" t="s">
        <v>13</v>
      </c>
      <c r="J66" s="14" t="s">
        <v>583</v>
      </c>
      <c r="K66" s="14" t="s">
        <v>596</v>
      </c>
      <c r="L66" s="14" t="s">
        <v>619</v>
      </c>
      <c r="M66" s="14" t="s">
        <v>675</v>
      </c>
      <c r="O66" s="14" t="s">
        <v>417</v>
      </c>
      <c r="P66" s="14" t="s">
        <v>17</v>
      </c>
      <c r="Q66" s="14">
        <v>1</v>
      </c>
      <c r="R66" s="37" t="s">
        <v>493</v>
      </c>
      <c r="S66" s="14" t="s">
        <v>444</v>
      </c>
    </row>
    <row r="67" spans="1:19" ht="15" customHeight="1" x14ac:dyDescent="0.25">
      <c r="A67" s="13" t="s">
        <v>260</v>
      </c>
      <c r="B67" s="13" t="s">
        <v>261</v>
      </c>
      <c r="C67" s="14">
        <v>2022</v>
      </c>
      <c r="D67" s="14">
        <v>250</v>
      </c>
      <c r="E67" s="14" t="s">
        <v>278</v>
      </c>
      <c r="F67" s="14" t="s">
        <v>565</v>
      </c>
      <c r="H67" s="14" t="s">
        <v>19</v>
      </c>
      <c r="I67" s="14" t="s">
        <v>13</v>
      </c>
      <c r="J67" s="14" t="s">
        <v>583</v>
      </c>
      <c r="K67" s="14" t="s">
        <v>596</v>
      </c>
      <c r="L67" s="14" t="s">
        <v>619</v>
      </c>
      <c r="M67" s="14" t="s">
        <v>674</v>
      </c>
      <c r="N67" s="14" t="s">
        <v>691</v>
      </c>
      <c r="O67" s="14" t="s">
        <v>416</v>
      </c>
      <c r="P67" s="14" t="s">
        <v>18</v>
      </c>
      <c r="Q67" s="14">
        <v>1</v>
      </c>
      <c r="R67" s="37" t="s">
        <v>494</v>
      </c>
      <c r="S67" s="14"/>
    </row>
    <row r="68" spans="1:19" ht="15" customHeight="1" x14ac:dyDescent="0.25">
      <c r="A68" s="13" t="s">
        <v>260</v>
      </c>
      <c r="B68" s="13" t="s">
        <v>261</v>
      </c>
      <c r="C68" s="14">
        <v>2022</v>
      </c>
      <c r="D68" s="14">
        <v>250</v>
      </c>
      <c r="E68" s="14" t="s">
        <v>279</v>
      </c>
      <c r="F68" s="14" t="s">
        <v>563</v>
      </c>
      <c r="H68" s="14" t="s">
        <v>19</v>
      </c>
      <c r="I68" s="14" t="s">
        <v>13</v>
      </c>
      <c r="J68" s="14" t="s">
        <v>583</v>
      </c>
      <c r="K68" s="14" t="s">
        <v>596</v>
      </c>
      <c r="L68" s="14" t="s">
        <v>619</v>
      </c>
      <c r="M68" s="14" t="s">
        <v>678</v>
      </c>
      <c r="N68" s="14" t="s">
        <v>698</v>
      </c>
      <c r="O68" s="14" t="s">
        <v>733</v>
      </c>
      <c r="P68" s="14" t="s">
        <v>18</v>
      </c>
      <c r="Q68" s="14">
        <v>1</v>
      </c>
      <c r="R68" s="37" t="s">
        <v>449</v>
      </c>
      <c r="S68" s="14" t="s">
        <v>739</v>
      </c>
    </row>
    <row r="69" spans="1:19" ht="15" customHeight="1" x14ac:dyDescent="0.25">
      <c r="A69" s="13" t="s">
        <v>260</v>
      </c>
      <c r="B69" s="13" t="s">
        <v>261</v>
      </c>
      <c r="C69" s="14">
        <v>2022</v>
      </c>
      <c r="D69" s="14">
        <v>250</v>
      </c>
      <c r="E69" s="14" t="s">
        <v>271</v>
      </c>
      <c r="F69" s="14" t="s">
        <v>572</v>
      </c>
      <c r="G69" s="14">
        <v>1</v>
      </c>
      <c r="H69" s="14" t="s">
        <v>19</v>
      </c>
      <c r="I69" s="14" t="s">
        <v>13</v>
      </c>
      <c r="J69" s="14" t="s">
        <v>583</v>
      </c>
      <c r="K69" s="14" t="s">
        <v>596</v>
      </c>
      <c r="L69" s="14" t="s">
        <v>619</v>
      </c>
      <c r="M69" s="14" t="s">
        <v>678</v>
      </c>
      <c r="N69" s="14" t="s">
        <v>698</v>
      </c>
      <c r="O69" s="14" t="s">
        <v>305</v>
      </c>
      <c r="P69" s="14" t="s">
        <v>17</v>
      </c>
      <c r="Q69" s="14">
        <v>1</v>
      </c>
      <c r="R69" s="37" t="s">
        <v>560</v>
      </c>
      <c r="S69" s="14"/>
    </row>
    <row r="70" spans="1:19" ht="15" customHeight="1" x14ac:dyDescent="0.25">
      <c r="A70" s="13" t="s">
        <v>260</v>
      </c>
      <c r="B70" s="13" t="s">
        <v>261</v>
      </c>
      <c r="C70" s="14">
        <v>2022</v>
      </c>
      <c r="D70" s="14">
        <v>250</v>
      </c>
      <c r="E70" s="14" t="s">
        <v>273</v>
      </c>
      <c r="F70" s="14" t="s">
        <v>567</v>
      </c>
      <c r="H70" s="14" t="s">
        <v>19</v>
      </c>
      <c r="I70" s="14" t="s">
        <v>13</v>
      </c>
      <c r="J70" s="14" t="s">
        <v>583</v>
      </c>
      <c r="K70" s="14" t="s">
        <v>596</v>
      </c>
      <c r="L70" s="14" t="s">
        <v>619</v>
      </c>
      <c r="M70" s="14" t="s">
        <v>678</v>
      </c>
      <c r="N70" s="14" t="s">
        <v>696</v>
      </c>
      <c r="O70" s="14" t="s">
        <v>435</v>
      </c>
      <c r="P70" s="14" t="s">
        <v>17</v>
      </c>
      <c r="Q70" s="14">
        <v>1</v>
      </c>
      <c r="R70" s="37" t="s">
        <v>863</v>
      </c>
      <c r="S70" s="14" t="s">
        <v>445</v>
      </c>
    </row>
    <row r="71" spans="1:19" ht="15" customHeight="1" x14ac:dyDescent="0.25">
      <c r="A71" s="13" t="s">
        <v>260</v>
      </c>
      <c r="B71" s="13" t="s">
        <v>261</v>
      </c>
      <c r="C71" s="14">
        <v>2022</v>
      </c>
      <c r="D71" s="14">
        <v>250</v>
      </c>
      <c r="E71" s="14" t="s">
        <v>272</v>
      </c>
      <c r="F71" s="14" t="s">
        <v>569</v>
      </c>
      <c r="H71" s="14" t="s">
        <v>19</v>
      </c>
      <c r="I71" s="14" t="s">
        <v>13</v>
      </c>
      <c r="J71" s="14" t="s">
        <v>583</v>
      </c>
      <c r="K71" s="14" t="s">
        <v>596</v>
      </c>
      <c r="L71" s="14" t="s">
        <v>619</v>
      </c>
      <c r="M71" s="14" t="s">
        <v>679</v>
      </c>
      <c r="N71" s="14" t="s">
        <v>699</v>
      </c>
      <c r="O71" s="14" t="s">
        <v>362</v>
      </c>
      <c r="P71" s="14" t="s">
        <v>17</v>
      </c>
      <c r="Q71" s="14">
        <v>2</v>
      </c>
      <c r="R71" s="37" t="s">
        <v>555</v>
      </c>
    </row>
    <row r="72" spans="1:19" ht="15" customHeight="1" x14ac:dyDescent="0.25">
      <c r="A72" s="13" t="s">
        <v>260</v>
      </c>
      <c r="B72" s="13" t="s">
        <v>261</v>
      </c>
      <c r="C72" s="14">
        <v>2022</v>
      </c>
      <c r="D72" s="14">
        <v>250</v>
      </c>
      <c r="E72" s="14" t="s">
        <v>277</v>
      </c>
      <c r="F72" s="14" t="s">
        <v>568</v>
      </c>
      <c r="H72" s="14" t="s">
        <v>19</v>
      </c>
      <c r="I72" s="14" t="s">
        <v>13</v>
      </c>
      <c r="J72" s="14" t="s">
        <v>583</v>
      </c>
      <c r="K72" s="14" t="s">
        <v>596</v>
      </c>
      <c r="L72" s="14" t="s">
        <v>619</v>
      </c>
      <c r="M72" s="14" t="s">
        <v>679</v>
      </c>
      <c r="N72" s="14" t="s">
        <v>697</v>
      </c>
      <c r="O72" s="14" t="s">
        <v>369</v>
      </c>
      <c r="P72" s="14" t="s">
        <v>18</v>
      </c>
      <c r="Q72" s="14">
        <v>1</v>
      </c>
      <c r="R72" s="37" t="s">
        <v>515</v>
      </c>
    </row>
    <row r="73" spans="1:19" ht="15" customHeight="1" x14ac:dyDescent="0.25">
      <c r="A73" s="13" t="s">
        <v>260</v>
      </c>
      <c r="B73" s="13" t="s">
        <v>261</v>
      </c>
      <c r="C73" s="14">
        <v>2022</v>
      </c>
      <c r="D73" s="14">
        <v>250</v>
      </c>
      <c r="E73" s="14" t="s">
        <v>276</v>
      </c>
      <c r="F73" s="14" t="s">
        <v>564</v>
      </c>
      <c r="H73" s="14" t="s">
        <v>19</v>
      </c>
      <c r="I73" s="14" t="s">
        <v>13</v>
      </c>
      <c r="J73" s="14" t="s">
        <v>583</v>
      </c>
      <c r="K73" s="14" t="s">
        <v>596</v>
      </c>
      <c r="L73" s="14" t="s">
        <v>644</v>
      </c>
      <c r="O73" s="14" t="s">
        <v>407</v>
      </c>
      <c r="P73" s="14" t="s">
        <v>17</v>
      </c>
      <c r="Q73" s="14">
        <v>1</v>
      </c>
      <c r="R73" s="37" t="s">
        <v>518</v>
      </c>
    </row>
    <row r="74" spans="1:19" ht="15" customHeight="1" x14ac:dyDescent="0.25">
      <c r="A74" s="13" t="s">
        <v>260</v>
      </c>
      <c r="B74" s="13" t="s">
        <v>261</v>
      </c>
      <c r="C74" s="14">
        <v>2022</v>
      </c>
      <c r="D74" s="14">
        <v>250</v>
      </c>
      <c r="E74" s="14" t="s">
        <v>278</v>
      </c>
      <c r="F74" s="14" t="s">
        <v>565</v>
      </c>
      <c r="H74" s="14" t="s">
        <v>19</v>
      </c>
      <c r="I74" s="14" t="s">
        <v>13</v>
      </c>
      <c r="J74" s="14" t="s">
        <v>583</v>
      </c>
      <c r="K74" s="14" t="s">
        <v>596</v>
      </c>
      <c r="O74" s="14" t="s">
        <v>367</v>
      </c>
      <c r="P74" s="14" t="s">
        <v>17</v>
      </c>
      <c r="Q74" s="14">
        <v>1</v>
      </c>
      <c r="R74" s="37" t="s">
        <v>490</v>
      </c>
      <c r="S74" s="14" t="s">
        <v>744</v>
      </c>
    </row>
    <row r="75" spans="1:19" ht="15" customHeight="1" x14ac:dyDescent="0.25">
      <c r="A75" s="13" t="s">
        <v>260</v>
      </c>
      <c r="B75" s="13" t="s">
        <v>261</v>
      </c>
      <c r="C75" s="14">
        <v>2022</v>
      </c>
      <c r="D75" s="14">
        <v>250</v>
      </c>
      <c r="E75" s="14" t="s">
        <v>276</v>
      </c>
      <c r="F75" s="14" t="s">
        <v>564</v>
      </c>
      <c r="H75" s="14" t="s">
        <v>16</v>
      </c>
      <c r="I75" s="14" t="s">
        <v>13</v>
      </c>
      <c r="J75" s="14" t="s">
        <v>583</v>
      </c>
      <c r="K75" s="14" t="s">
        <v>593</v>
      </c>
      <c r="L75" s="14" t="s">
        <v>621</v>
      </c>
      <c r="M75" s="14" t="s">
        <v>667</v>
      </c>
      <c r="O75" s="14" t="s">
        <v>339</v>
      </c>
      <c r="P75" s="14" t="s">
        <v>17</v>
      </c>
      <c r="Q75" s="14">
        <v>4</v>
      </c>
      <c r="R75" s="37" t="s">
        <v>525</v>
      </c>
      <c r="S75" s="14" t="s">
        <v>849</v>
      </c>
    </row>
    <row r="76" spans="1:19" ht="15" customHeight="1" x14ac:dyDescent="0.25">
      <c r="A76" s="13" t="s">
        <v>260</v>
      </c>
      <c r="B76" s="13" t="s">
        <v>261</v>
      </c>
      <c r="C76" s="14">
        <v>2022</v>
      </c>
      <c r="D76" s="14">
        <v>250</v>
      </c>
      <c r="E76" s="14" t="s">
        <v>276</v>
      </c>
      <c r="F76" s="14" t="s">
        <v>564</v>
      </c>
      <c r="H76" s="14" t="s">
        <v>16</v>
      </c>
      <c r="I76" s="14" t="s">
        <v>13</v>
      </c>
      <c r="J76" s="14" t="s">
        <v>583</v>
      </c>
      <c r="K76" s="14" t="s">
        <v>593</v>
      </c>
      <c r="L76" s="14" t="s">
        <v>621</v>
      </c>
      <c r="O76" s="14" t="s">
        <v>342</v>
      </c>
      <c r="P76" s="14" t="s">
        <v>21</v>
      </c>
      <c r="Q76" s="14">
        <v>2</v>
      </c>
      <c r="R76" s="37" t="s">
        <v>522</v>
      </c>
    </row>
    <row r="77" spans="1:19" ht="15" customHeight="1" x14ac:dyDescent="0.25">
      <c r="A77" s="13" t="s">
        <v>260</v>
      </c>
      <c r="B77" s="13" t="s">
        <v>261</v>
      </c>
      <c r="C77" s="14">
        <v>2022</v>
      </c>
      <c r="D77" s="14">
        <v>250</v>
      </c>
      <c r="E77" s="14" t="s">
        <v>278</v>
      </c>
      <c r="F77" s="14" t="s">
        <v>565</v>
      </c>
      <c r="H77" s="14" t="s">
        <v>16</v>
      </c>
      <c r="I77" s="14" t="s">
        <v>13</v>
      </c>
      <c r="J77" s="14" t="s">
        <v>583</v>
      </c>
      <c r="K77" s="14" t="s">
        <v>593</v>
      </c>
      <c r="L77" s="14" t="s">
        <v>620</v>
      </c>
      <c r="M77" s="14" t="s">
        <v>666</v>
      </c>
      <c r="O77" s="14" t="s">
        <v>340</v>
      </c>
      <c r="P77" s="14" t="s">
        <v>17</v>
      </c>
      <c r="Q77" s="14">
        <v>3</v>
      </c>
      <c r="R77" s="37" t="s">
        <v>495</v>
      </c>
    </row>
    <row r="78" spans="1:19" ht="15" customHeight="1" x14ac:dyDescent="0.25">
      <c r="A78" s="13" t="s">
        <v>260</v>
      </c>
      <c r="B78" s="13" t="s">
        <v>261</v>
      </c>
      <c r="C78" s="14">
        <v>2022</v>
      </c>
      <c r="D78" s="14">
        <v>250</v>
      </c>
      <c r="E78" s="14" t="s">
        <v>280</v>
      </c>
      <c r="F78" s="14" t="s">
        <v>566</v>
      </c>
      <c r="H78" s="14" t="s">
        <v>16</v>
      </c>
      <c r="I78" s="14" t="s">
        <v>13</v>
      </c>
      <c r="J78" s="14" t="s">
        <v>583</v>
      </c>
      <c r="K78" s="14" t="s">
        <v>593</v>
      </c>
      <c r="L78" s="14" t="s">
        <v>620</v>
      </c>
      <c r="O78" s="14" t="s">
        <v>370</v>
      </c>
      <c r="P78" s="14" t="s">
        <v>21</v>
      </c>
      <c r="Q78" s="14">
        <v>2</v>
      </c>
      <c r="R78" s="37" t="s">
        <v>466</v>
      </c>
    </row>
    <row r="79" spans="1:19" ht="15" customHeight="1" x14ac:dyDescent="0.25">
      <c r="A79" s="13" t="s">
        <v>260</v>
      </c>
      <c r="B79" s="13" t="s">
        <v>261</v>
      </c>
      <c r="C79" s="14">
        <v>2022</v>
      </c>
      <c r="D79" s="14">
        <v>250</v>
      </c>
      <c r="E79" s="14" t="s">
        <v>280</v>
      </c>
      <c r="F79" s="14" t="s">
        <v>566</v>
      </c>
      <c r="H79" s="14" t="s">
        <v>16</v>
      </c>
      <c r="I79" s="14" t="s">
        <v>13</v>
      </c>
      <c r="J79" s="14" t="s">
        <v>583</v>
      </c>
      <c r="K79" s="14" t="s">
        <v>593</v>
      </c>
      <c r="L79" s="14" t="s">
        <v>615</v>
      </c>
      <c r="M79" s="14" t="s">
        <v>665</v>
      </c>
      <c r="N79" s="14" t="s">
        <v>686</v>
      </c>
      <c r="O79" s="14" t="s">
        <v>326</v>
      </c>
      <c r="P79" s="14" t="s">
        <v>17</v>
      </c>
      <c r="Q79" s="14">
        <v>5</v>
      </c>
      <c r="R79" s="37" t="s">
        <v>464</v>
      </c>
    </row>
    <row r="80" spans="1:19" ht="15" customHeight="1" x14ac:dyDescent="0.25">
      <c r="A80" s="13" t="s">
        <v>260</v>
      </c>
      <c r="B80" s="13" t="s">
        <v>261</v>
      </c>
      <c r="C80" s="14">
        <v>2022</v>
      </c>
      <c r="D80" s="14">
        <v>250</v>
      </c>
      <c r="E80" s="14" t="s">
        <v>276</v>
      </c>
      <c r="F80" s="14" t="s">
        <v>564</v>
      </c>
      <c r="H80" s="14" t="s">
        <v>16</v>
      </c>
      <c r="I80" s="14" t="s">
        <v>13</v>
      </c>
      <c r="J80" s="14" t="s">
        <v>583</v>
      </c>
      <c r="K80" s="14" t="s">
        <v>593</v>
      </c>
      <c r="L80" s="14" t="s">
        <v>615</v>
      </c>
      <c r="M80" s="14" t="s">
        <v>665</v>
      </c>
      <c r="N80" s="14" t="s">
        <v>686</v>
      </c>
      <c r="O80" s="14" t="s">
        <v>315</v>
      </c>
      <c r="P80" s="14" t="s">
        <v>17</v>
      </c>
      <c r="Q80" s="14">
        <v>1</v>
      </c>
      <c r="R80" s="37" t="s">
        <v>511</v>
      </c>
    </row>
    <row r="81" spans="1:18" ht="15" customHeight="1" x14ac:dyDescent="0.25">
      <c r="A81" s="13" t="s">
        <v>260</v>
      </c>
      <c r="B81" s="13" t="s">
        <v>261</v>
      </c>
      <c r="C81" s="14">
        <v>2022</v>
      </c>
      <c r="D81" s="14">
        <v>250</v>
      </c>
      <c r="E81" s="14" t="s">
        <v>278</v>
      </c>
      <c r="F81" s="14" t="s">
        <v>565</v>
      </c>
      <c r="H81" s="14" t="s">
        <v>16</v>
      </c>
      <c r="I81" s="14" t="s">
        <v>13</v>
      </c>
      <c r="J81" s="14" t="s">
        <v>583</v>
      </c>
      <c r="K81" s="14" t="s">
        <v>593</v>
      </c>
      <c r="L81" s="14" t="s">
        <v>615</v>
      </c>
      <c r="M81" s="14" t="s">
        <v>665</v>
      </c>
      <c r="N81" s="14" t="s">
        <v>686</v>
      </c>
      <c r="O81" s="14" t="s">
        <v>364</v>
      </c>
      <c r="P81" s="14" t="s">
        <v>17</v>
      </c>
      <c r="Q81" s="14">
        <v>1</v>
      </c>
      <c r="R81" s="37" t="s">
        <v>488</v>
      </c>
    </row>
    <row r="82" spans="1:18" ht="15" customHeight="1" x14ac:dyDescent="0.25">
      <c r="A82" s="13" t="s">
        <v>260</v>
      </c>
      <c r="B82" s="13" t="s">
        <v>261</v>
      </c>
      <c r="C82" s="14">
        <v>2022</v>
      </c>
      <c r="D82" s="14">
        <v>250</v>
      </c>
      <c r="E82" s="14" t="s">
        <v>276</v>
      </c>
      <c r="F82" s="14" t="s">
        <v>564</v>
      </c>
      <c r="H82" s="14" t="s">
        <v>16</v>
      </c>
      <c r="I82" s="14" t="s">
        <v>13</v>
      </c>
      <c r="J82" s="14" t="s">
        <v>583</v>
      </c>
      <c r="K82" s="14" t="s">
        <v>593</v>
      </c>
      <c r="L82" s="14" t="s">
        <v>615</v>
      </c>
      <c r="M82" s="14" t="s">
        <v>665</v>
      </c>
      <c r="N82" s="14" t="s">
        <v>686</v>
      </c>
      <c r="O82" s="14" t="s">
        <v>325</v>
      </c>
      <c r="P82" s="14" t="s">
        <v>17</v>
      </c>
      <c r="Q82" s="14">
        <v>1</v>
      </c>
      <c r="R82" s="37" t="s">
        <v>508</v>
      </c>
    </row>
    <row r="83" spans="1:18" ht="15" customHeight="1" x14ac:dyDescent="0.25">
      <c r="A83" s="13" t="s">
        <v>260</v>
      </c>
      <c r="B83" s="13" t="s">
        <v>261</v>
      </c>
      <c r="C83" s="14">
        <v>2022</v>
      </c>
      <c r="D83" s="14">
        <v>250</v>
      </c>
      <c r="E83" s="14" t="s">
        <v>276</v>
      </c>
      <c r="F83" s="14" t="s">
        <v>564</v>
      </c>
      <c r="H83" s="14" t="s">
        <v>16</v>
      </c>
      <c r="I83" s="14" t="s">
        <v>13</v>
      </c>
      <c r="J83" s="14" t="s">
        <v>583</v>
      </c>
      <c r="K83" s="14" t="s">
        <v>593</v>
      </c>
      <c r="L83" s="14" t="s">
        <v>615</v>
      </c>
      <c r="M83" s="14" t="s">
        <v>665</v>
      </c>
      <c r="N83" s="14" t="s">
        <v>686</v>
      </c>
      <c r="O83" s="14" t="s">
        <v>313</v>
      </c>
      <c r="P83" s="14" t="s">
        <v>17</v>
      </c>
      <c r="Q83" s="14">
        <v>1</v>
      </c>
      <c r="R83" s="37" t="s">
        <v>513</v>
      </c>
    </row>
    <row r="84" spans="1:18" ht="15" customHeight="1" x14ac:dyDescent="0.25">
      <c r="A84" s="13" t="s">
        <v>260</v>
      </c>
      <c r="B84" s="13" t="s">
        <v>261</v>
      </c>
      <c r="C84" s="14">
        <v>2022</v>
      </c>
      <c r="D84" s="14">
        <v>250</v>
      </c>
      <c r="E84" s="14" t="s">
        <v>273</v>
      </c>
      <c r="F84" s="14" t="s">
        <v>567</v>
      </c>
      <c r="H84" s="14" t="s">
        <v>16</v>
      </c>
      <c r="I84" s="14" t="s">
        <v>13</v>
      </c>
      <c r="J84" s="14" t="s">
        <v>583</v>
      </c>
      <c r="K84" s="14" t="s">
        <v>593</v>
      </c>
      <c r="L84" s="14" t="s">
        <v>615</v>
      </c>
      <c r="M84" s="14" t="s">
        <v>665</v>
      </c>
      <c r="N84" s="14" t="s">
        <v>686</v>
      </c>
      <c r="O84" s="14" t="s">
        <v>318</v>
      </c>
      <c r="P84" s="14" t="s">
        <v>17</v>
      </c>
      <c r="Q84" s="14">
        <v>1</v>
      </c>
      <c r="R84" s="37" t="s">
        <v>547</v>
      </c>
    </row>
    <row r="85" spans="1:18" ht="15" customHeight="1" x14ac:dyDescent="0.25">
      <c r="A85" s="13" t="s">
        <v>260</v>
      </c>
      <c r="B85" s="13" t="s">
        <v>261</v>
      </c>
      <c r="C85" s="14">
        <v>2022</v>
      </c>
      <c r="D85" s="14">
        <v>250</v>
      </c>
      <c r="E85" s="14" t="s">
        <v>278</v>
      </c>
      <c r="F85" s="14" t="s">
        <v>565</v>
      </c>
      <c r="H85" s="14" t="s">
        <v>16</v>
      </c>
      <c r="I85" s="14" t="s">
        <v>13</v>
      </c>
      <c r="J85" s="14" t="s">
        <v>583</v>
      </c>
      <c r="K85" s="14" t="s">
        <v>593</v>
      </c>
      <c r="L85" s="14" t="s">
        <v>615</v>
      </c>
      <c r="M85" s="14" t="s">
        <v>665</v>
      </c>
      <c r="N85" s="14" t="s">
        <v>686</v>
      </c>
      <c r="O85" s="14" t="s">
        <v>410</v>
      </c>
      <c r="P85" s="14" t="s">
        <v>17</v>
      </c>
      <c r="Q85" s="14">
        <v>1</v>
      </c>
      <c r="R85" s="37" t="s">
        <v>487</v>
      </c>
    </row>
    <row r="86" spans="1:18" ht="15" customHeight="1" x14ac:dyDescent="0.25">
      <c r="A86" s="13" t="s">
        <v>260</v>
      </c>
      <c r="B86" s="13" t="s">
        <v>261</v>
      </c>
      <c r="C86" s="14">
        <v>2022</v>
      </c>
      <c r="D86" s="14">
        <v>250</v>
      </c>
      <c r="E86" s="14" t="s">
        <v>278</v>
      </c>
      <c r="F86" s="14" t="s">
        <v>565</v>
      </c>
      <c r="H86" s="14" t="s">
        <v>16</v>
      </c>
      <c r="I86" s="14" t="s">
        <v>13</v>
      </c>
      <c r="J86" s="14" t="s">
        <v>583</v>
      </c>
      <c r="K86" s="14" t="s">
        <v>593</v>
      </c>
      <c r="L86" s="14" t="s">
        <v>615</v>
      </c>
      <c r="M86" s="14" t="s">
        <v>665</v>
      </c>
      <c r="N86" s="14" t="s">
        <v>686</v>
      </c>
      <c r="O86" s="14" t="s">
        <v>314</v>
      </c>
      <c r="P86" s="14" t="s">
        <v>17</v>
      </c>
      <c r="Q86" s="14">
        <v>1</v>
      </c>
      <c r="R86" s="37" t="s">
        <v>486</v>
      </c>
    </row>
    <row r="87" spans="1:18" ht="15" customHeight="1" x14ac:dyDescent="0.25">
      <c r="A87" s="13" t="s">
        <v>260</v>
      </c>
      <c r="B87" s="13" t="s">
        <v>261</v>
      </c>
      <c r="C87" s="14">
        <v>2022</v>
      </c>
      <c r="D87" s="14">
        <v>250</v>
      </c>
      <c r="E87" s="14" t="s">
        <v>276</v>
      </c>
      <c r="F87" s="14" t="s">
        <v>564</v>
      </c>
      <c r="H87" s="14" t="s">
        <v>16</v>
      </c>
      <c r="I87" s="14" t="s">
        <v>13</v>
      </c>
      <c r="J87" s="14" t="s">
        <v>583</v>
      </c>
      <c r="K87" s="14" t="s">
        <v>593</v>
      </c>
      <c r="L87" s="14" t="s">
        <v>615</v>
      </c>
      <c r="M87" s="14" t="s">
        <v>665</v>
      </c>
      <c r="N87" s="14" t="s">
        <v>686</v>
      </c>
      <c r="O87" s="14" t="s">
        <v>314</v>
      </c>
      <c r="P87" s="14" t="s">
        <v>17</v>
      </c>
      <c r="Q87" s="14">
        <v>2</v>
      </c>
      <c r="R87" s="37" t="s">
        <v>512</v>
      </c>
    </row>
    <row r="88" spans="1:18" ht="15" customHeight="1" x14ac:dyDescent="0.25">
      <c r="A88" s="13" t="s">
        <v>260</v>
      </c>
      <c r="B88" s="13" t="s">
        <v>261</v>
      </c>
      <c r="C88" s="14">
        <v>2022</v>
      </c>
      <c r="D88" s="14">
        <v>250</v>
      </c>
      <c r="E88" s="14" t="s">
        <v>273</v>
      </c>
      <c r="F88" s="14" t="s">
        <v>567</v>
      </c>
      <c r="H88" s="14" t="s">
        <v>16</v>
      </c>
      <c r="I88" s="14" t="s">
        <v>13</v>
      </c>
      <c r="J88" s="14" t="s">
        <v>583</v>
      </c>
      <c r="K88" s="14" t="s">
        <v>593</v>
      </c>
      <c r="L88" s="14" t="s">
        <v>615</v>
      </c>
      <c r="M88" s="14" t="s">
        <v>665</v>
      </c>
      <c r="N88" s="14" t="s">
        <v>695</v>
      </c>
      <c r="O88" s="14" t="s">
        <v>383</v>
      </c>
      <c r="P88" s="14" t="s">
        <v>17</v>
      </c>
      <c r="Q88" s="14">
        <v>1</v>
      </c>
      <c r="R88" s="37" t="s">
        <v>546</v>
      </c>
    </row>
    <row r="89" spans="1:18" ht="15" customHeight="1" x14ac:dyDescent="0.25">
      <c r="A89" s="13" t="s">
        <v>260</v>
      </c>
      <c r="B89" s="13" t="s">
        <v>261</v>
      </c>
      <c r="C89" s="14">
        <v>2022</v>
      </c>
      <c r="D89" s="14">
        <v>250</v>
      </c>
      <c r="E89" s="14" t="s">
        <v>276</v>
      </c>
      <c r="F89" s="14" t="s">
        <v>564</v>
      </c>
      <c r="H89" s="14" t="s">
        <v>16</v>
      </c>
      <c r="I89" s="14" t="s">
        <v>13</v>
      </c>
      <c r="J89" s="14" t="s">
        <v>583</v>
      </c>
      <c r="K89" s="14" t="s">
        <v>593</v>
      </c>
      <c r="L89" s="14" t="s">
        <v>615</v>
      </c>
      <c r="M89" s="14" t="s">
        <v>665</v>
      </c>
      <c r="N89" s="14" t="s">
        <v>687</v>
      </c>
      <c r="O89" s="14" t="s">
        <v>311</v>
      </c>
      <c r="P89" s="14" t="s">
        <v>17</v>
      </c>
      <c r="Q89" s="14">
        <v>5</v>
      </c>
      <c r="R89" s="37" t="s">
        <v>507</v>
      </c>
    </row>
    <row r="90" spans="1:18" ht="15" customHeight="1" x14ac:dyDescent="0.25">
      <c r="A90" s="13" t="s">
        <v>260</v>
      </c>
      <c r="B90" s="13" t="s">
        <v>261</v>
      </c>
      <c r="C90" s="14">
        <v>2022</v>
      </c>
      <c r="D90" s="14">
        <v>250</v>
      </c>
      <c r="E90" s="14" t="s">
        <v>280</v>
      </c>
      <c r="F90" s="14" t="s">
        <v>566</v>
      </c>
      <c r="H90" s="14" t="s">
        <v>16</v>
      </c>
      <c r="I90" s="14" t="s">
        <v>13</v>
      </c>
      <c r="J90" s="14" t="s">
        <v>583</v>
      </c>
      <c r="K90" s="14" t="s">
        <v>593</v>
      </c>
      <c r="L90" s="14" t="s">
        <v>615</v>
      </c>
      <c r="M90" s="14" t="s">
        <v>665</v>
      </c>
      <c r="N90" s="14" t="s">
        <v>687</v>
      </c>
      <c r="O90" s="14" t="s">
        <v>310</v>
      </c>
      <c r="P90" s="14" t="s">
        <v>17</v>
      </c>
      <c r="Q90" s="14">
        <v>2</v>
      </c>
      <c r="R90" s="37" t="s">
        <v>460</v>
      </c>
    </row>
    <row r="91" spans="1:18" ht="15" customHeight="1" x14ac:dyDescent="0.25">
      <c r="A91" s="13" t="s">
        <v>260</v>
      </c>
      <c r="B91" s="13" t="s">
        <v>261</v>
      </c>
      <c r="C91" s="14">
        <v>2022</v>
      </c>
      <c r="D91" s="14">
        <v>250</v>
      </c>
      <c r="E91" s="14" t="s">
        <v>280</v>
      </c>
      <c r="F91" s="14" t="s">
        <v>566</v>
      </c>
      <c r="H91" s="14" t="s">
        <v>16</v>
      </c>
      <c r="I91" s="14" t="s">
        <v>13</v>
      </c>
      <c r="J91" s="14" t="s">
        <v>583</v>
      </c>
      <c r="K91" s="14" t="s">
        <v>593</v>
      </c>
      <c r="L91" s="14" t="s">
        <v>615</v>
      </c>
      <c r="M91" s="14" t="s">
        <v>661</v>
      </c>
      <c r="O91" s="14" t="s">
        <v>316</v>
      </c>
      <c r="P91" s="14" t="s">
        <v>17</v>
      </c>
      <c r="Q91" s="14">
        <v>1</v>
      </c>
      <c r="R91" s="37" t="s">
        <v>461</v>
      </c>
    </row>
    <row r="92" spans="1:18" ht="15" customHeight="1" x14ac:dyDescent="0.25">
      <c r="A92" s="13" t="s">
        <v>260</v>
      </c>
      <c r="B92" s="13" t="s">
        <v>261</v>
      </c>
      <c r="C92" s="14">
        <v>2022</v>
      </c>
      <c r="D92" s="14">
        <v>250</v>
      </c>
      <c r="E92" s="14" t="s">
        <v>280</v>
      </c>
      <c r="F92" s="14" t="s">
        <v>566</v>
      </c>
      <c r="H92" s="14" t="s">
        <v>16</v>
      </c>
      <c r="I92" s="14" t="s">
        <v>13</v>
      </c>
      <c r="J92" s="14" t="s">
        <v>583</v>
      </c>
      <c r="K92" s="14" t="s">
        <v>593</v>
      </c>
      <c r="L92" s="14" t="s">
        <v>615</v>
      </c>
      <c r="M92" s="14" t="s">
        <v>661</v>
      </c>
      <c r="O92" s="14" t="s">
        <v>323</v>
      </c>
      <c r="P92" s="14" t="s">
        <v>17</v>
      </c>
      <c r="Q92" s="14">
        <v>1</v>
      </c>
      <c r="R92" s="37" t="s">
        <v>459</v>
      </c>
    </row>
    <row r="93" spans="1:18" ht="15" customHeight="1" x14ac:dyDescent="0.25">
      <c r="A93" s="13" t="s">
        <v>260</v>
      </c>
      <c r="B93" s="13" t="s">
        <v>261</v>
      </c>
      <c r="C93" s="14">
        <v>2022</v>
      </c>
      <c r="D93" s="14">
        <v>250</v>
      </c>
      <c r="E93" s="14" t="s">
        <v>278</v>
      </c>
      <c r="F93" s="14" t="s">
        <v>565</v>
      </c>
      <c r="H93" s="14" t="s">
        <v>16</v>
      </c>
      <c r="I93" s="14" t="s">
        <v>13</v>
      </c>
      <c r="J93" s="14" t="s">
        <v>583</v>
      </c>
      <c r="K93" s="14" t="s">
        <v>593</v>
      </c>
      <c r="L93" s="14" t="s">
        <v>615</v>
      </c>
      <c r="M93" s="14" t="s">
        <v>661</v>
      </c>
      <c r="O93" s="14" t="s">
        <v>319</v>
      </c>
      <c r="P93" s="14" t="s">
        <v>17</v>
      </c>
      <c r="Q93" s="14">
        <v>1</v>
      </c>
      <c r="R93" s="37" t="s">
        <v>483</v>
      </c>
    </row>
    <row r="94" spans="1:18" ht="15" customHeight="1" x14ac:dyDescent="0.25">
      <c r="A94" s="13" t="s">
        <v>260</v>
      </c>
      <c r="B94" s="13" t="s">
        <v>261</v>
      </c>
      <c r="C94" s="14">
        <v>2022</v>
      </c>
      <c r="D94" s="14">
        <v>250</v>
      </c>
      <c r="E94" s="14" t="s">
        <v>276</v>
      </c>
      <c r="F94" s="14" t="s">
        <v>564</v>
      </c>
      <c r="H94" s="14" t="s">
        <v>16</v>
      </c>
      <c r="I94" s="14" t="s">
        <v>13</v>
      </c>
      <c r="J94" s="14" t="s">
        <v>583</v>
      </c>
      <c r="K94" s="14" t="s">
        <v>593</v>
      </c>
      <c r="L94" s="14" t="s">
        <v>615</v>
      </c>
      <c r="M94" s="14" t="s">
        <v>661</v>
      </c>
      <c r="O94" s="14" t="s">
        <v>319</v>
      </c>
      <c r="P94" s="14" t="s">
        <v>17</v>
      </c>
      <c r="Q94" s="14">
        <v>1</v>
      </c>
      <c r="R94" s="37" t="s">
        <v>509</v>
      </c>
    </row>
    <row r="95" spans="1:18" ht="15" customHeight="1" x14ac:dyDescent="0.25">
      <c r="A95" s="13" t="s">
        <v>260</v>
      </c>
      <c r="B95" s="13" t="s">
        <v>261</v>
      </c>
      <c r="C95" s="14">
        <v>2022</v>
      </c>
      <c r="D95" s="14">
        <v>250</v>
      </c>
      <c r="E95" s="14" t="s">
        <v>276</v>
      </c>
      <c r="F95" s="14" t="s">
        <v>564</v>
      </c>
      <c r="H95" s="14" t="s">
        <v>16</v>
      </c>
      <c r="I95" s="14" t="s">
        <v>13</v>
      </c>
      <c r="J95" s="14" t="s">
        <v>583</v>
      </c>
      <c r="K95" s="14" t="s">
        <v>593</v>
      </c>
      <c r="L95" s="14" t="s">
        <v>615</v>
      </c>
      <c r="M95" s="14" t="s">
        <v>661</v>
      </c>
      <c r="O95" s="14" t="s">
        <v>387</v>
      </c>
      <c r="P95" s="14" t="s">
        <v>17</v>
      </c>
      <c r="Q95" s="14">
        <v>1</v>
      </c>
      <c r="R95" s="37" t="s">
        <v>510</v>
      </c>
    </row>
    <row r="96" spans="1:18" ht="15" customHeight="1" x14ac:dyDescent="0.25">
      <c r="A96" s="13" t="s">
        <v>260</v>
      </c>
      <c r="B96" s="13" t="s">
        <v>261</v>
      </c>
      <c r="C96" s="14">
        <v>2022</v>
      </c>
      <c r="D96" s="14">
        <v>250</v>
      </c>
      <c r="E96" s="14" t="s">
        <v>279</v>
      </c>
      <c r="F96" s="14" t="s">
        <v>563</v>
      </c>
      <c r="H96" s="14" t="s">
        <v>16</v>
      </c>
      <c r="I96" s="14" t="s">
        <v>13</v>
      </c>
      <c r="J96" s="14" t="s">
        <v>583</v>
      </c>
      <c r="K96" s="14" t="s">
        <v>593</v>
      </c>
      <c r="L96" s="14" t="s">
        <v>615</v>
      </c>
      <c r="M96" s="14" t="s">
        <v>661</v>
      </c>
      <c r="O96" s="14" t="s">
        <v>388</v>
      </c>
      <c r="P96" s="14" t="s">
        <v>17</v>
      </c>
      <c r="Q96" s="14">
        <v>4</v>
      </c>
      <c r="R96" s="37" t="s">
        <v>479</v>
      </c>
    </row>
    <row r="97" spans="1:19" ht="15" customHeight="1" x14ac:dyDescent="0.25">
      <c r="A97" s="13" t="s">
        <v>260</v>
      </c>
      <c r="B97" s="13" t="s">
        <v>261</v>
      </c>
      <c r="C97" s="14">
        <v>2022</v>
      </c>
      <c r="D97" s="14">
        <v>250</v>
      </c>
      <c r="E97" s="14" t="s">
        <v>278</v>
      </c>
      <c r="F97" s="14" t="s">
        <v>565</v>
      </c>
      <c r="H97" s="14" t="s">
        <v>16</v>
      </c>
      <c r="I97" s="14" t="s">
        <v>13</v>
      </c>
      <c r="J97" s="14" t="s">
        <v>583</v>
      </c>
      <c r="K97" s="14" t="s">
        <v>593</v>
      </c>
      <c r="L97" s="14" t="s">
        <v>615</v>
      </c>
      <c r="M97" s="14" t="s">
        <v>661</v>
      </c>
      <c r="O97" s="14" t="s">
        <v>420</v>
      </c>
      <c r="P97" s="14" t="s">
        <v>17</v>
      </c>
      <c r="Q97" s="14">
        <v>1</v>
      </c>
      <c r="R97" s="37" t="s">
        <v>482</v>
      </c>
    </row>
    <row r="98" spans="1:19" ht="15" customHeight="1" x14ac:dyDescent="0.25">
      <c r="A98" s="13" t="s">
        <v>260</v>
      </c>
      <c r="B98" s="13" t="s">
        <v>261</v>
      </c>
      <c r="C98" s="14">
        <v>2022</v>
      </c>
      <c r="D98" s="14">
        <v>250</v>
      </c>
      <c r="E98" s="14" t="s">
        <v>278</v>
      </c>
      <c r="F98" s="14" t="s">
        <v>565</v>
      </c>
      <c r="H98" s="14" t="s">
        <v>16</v>
      </c>
      <c r="I98" s="14" t="s">
        <v>13</v>
      </c>
      <c r="J98" s="14" t="s">
        <v>583</v>
      </c>
      <c r="K98" s="14" t="s">
        <v>593</v>
      </c>
      <c r="L98" s="14" t="s">
        <v>615</v>
      </c>
      <c r="M98" s="14" t="s">
        <v>661</v>
      </c>
      <c r="O98" s="14" t="s">
        <v>317</v>
      </c>
      <c r="P98" s="14" t="s">
        <v>17</v>
      </c>
      <c r="Q98" s="14">
        <v>2</v>
      </c>
      <c r="R98" s="37" t="s">
        <v>484</v>
      </c>
    </row>
    <row r="99" spans="1:19" ht="15" customHeight="1" x14ac:dyDescent="0.25">
      <c r="A99" s="13" t="s">
        <v>260</v>
      </c>
      <c r="B99" s="13" t="s">
        <v>261</v>
      </c>
      <c r="C99" s="14">
        <v>2022</v>
      </c>
      <c r="D99" s="14">
        <v>250</v>
      </c>
      <c r="E99" s="14" t="s">
        <v>272</v>
      </c>
      <c r="F99" s="14" t="s">
        <v>569</v>
      </c>
      <c r="H99" s="14" t="s">
        <v>16</v>
      </c>
      <c r="I99" s="14" t="s">
        <v>13</v>
      </c>
      <c r="J99" s="14" t="s">
        <v>583</v>
      </c>
      <c r="K99" s="14" t="s">
        <v>593</v>
      </c>
      <c r="L99" s="14" t="s">
        <v>615</v>
      </c>
      <c r="M99" s="14" t="s">
        <v>661</v>
      </c>
      <c r="O99" s="14" t="s">
        <v>734</v>
      </c>
      <c r="P99" s="14" t="s">
        <v>17</v>
      </c>
      <c r="Q99" s="14">
        <v>1</v>
      </c>
      <c r="R99" s="37" t="s">
        <v>554</v>
      </c>
    </row>
    <row r="100" spans="1:19" ht="15" customHeight="1" x14ac:dyDescent="0.25">
      <c r="A100" s="13" t="s">
        <v>260</v>
      </c>
      <c r="B100" s="13" t="s">
        <v>261</v>
      </c>
      <c r="C100" s="14">
        <v>2022</v>
      </c>
      <c r="D100" s="14">
        <v>250</v>
      </c>
      <c r="E100" s="14" t="s">
        <v>271</v>
      </c>
      <c r="F100" s="14" t="s">
        <v>572</v>
      </c>
      <c r="G100" s="14">
        <v>1</v>
      </c>
      <c r="H100" s="14" t="s">
        <v>16</v>
      </c>
      <c r="I100" s="14" t="s">
        <v>13</v>
      </c>
      <c r="J100" s="14" t="s">
        <v>583</v>
      </c>
      <c r="K100" s="14" t="s">
        <v>593</v>
      </c>
      <c r="L100" s="14" t="s">
        <v>615</v>
      </c>
      <c r="M100" s="14" t="s">
        <v>660</v>
      </c>
      <c r="N100" s="14" t="s">
        <v>701</v>
      </c>
      <c r="O100" s="14" t="s">
        <v>307</v>
      </c>
      <c r="P100" s="14" t="s">
        <v>17</v>
      </c>
      <c r="Q100" s="14">
        <v>1</v>
      </c>
      <c r="R100" s="37" t="s">
        <v>558</v>
      </c>
    </row>
    <row r="101" spans="1:19" ht="15" customHeight="1" x14ac:dyDescent="0.25">
      <c r="A101" s="13" t="s">
        <v>260</v>
      </c>
      <c r="B101" s="13" t="s">
        <v>261</v>
      </c>
      <c r="C101" s="14">
        <v>2022</v>
      </c>
      <c r="D101" s="14">
        <v>250</v>
      </c>
      <c r="E101" s="14" t="s">
        <v>279</v>
      </c>
      <c r="F101" s="14" t="s">
        <v>563</v>
      </c>
      <c r="H101" s="14" t="s">
        <v>16</v>
      </c>
      <c r="I101" s="14" t="s">
        <v>13</v>
      </c>
      <c r="J101" s="14" t="s">
        <v>583</v>
      </c>
      <c r="K101" s="14" t="s">
        <v>593</v>
      </c>
      <c r="L101" s="14" t="s">
        <v>615</v>
      </c>
      <c r="M101" s="14" t="s">
        <v>660</v>
      </c>
      <c r="N101" s="14" t="s">
        <v>684</v>
      </c>
      <c r="O101" s="14" t="s">
        <v>309</v>
      </c>
      <c r="P101" s="14" t="s">
        <v>17</v>
      </c>
      <c r="Q101" s="14">
        <v>4</v>
      </c>
      <c r="R101" s="37" t="s">
        <v>480</v>
      </c>
    </row>
    <row r="102" spans="1:19" ht="15" customHeight="1" x14ac:dyDescent="0.25">
      <c r="A102" s="13" t="s">
        <v>260</v>
      </c>
      <c r="B102" s="13" t="s">
        <v>261</v>
      </c>
      <c r="C102" s="14">
        <v>2022</v>
      </c>
      <c r="D102" s="14">
        <v>250</v>
      </c>
      <c r="E102" s="14" t="s">
        <v>279</v>
      </c>
      <c r="F102" s="14" t="s">
        <v>563</v>
      </c>
      <c r="H102" s="14" t="s">
        <v>16</v>
      </c>
      <c r="I102" s="14" t="s">
        <v>13</v>
      </c>
      <c r="J102" s="14" t="s">
        <v>583</v>
      </c>
      <c r="K102" s="14" t="s">
        <v>593</v>
      </c>
      <c r="L102" s="14" t="s">
        <v>615</v>
      </c>
      <c r="M102" s="14" t="s">
        <v>660</v>
      </c>
      <c r="N102" s="14" t="s">
        <v>684</v>
      </c>
      <c r="O102" s="14" t="s">
        <v>386</v>
      </c>
      <c r="P102" s="14" t="s">
        <v>17</v>
      </c>
      <c r="Q102" s="14">
        <v>1</v>
      </c>
      <c r="R102" s="37" t="s">
        <v>481</v>
      </c>
    </row>
    <row r="103" spans="1:19" ht="15" customHeight="1" x14ac:dyDescent="0.25">
      <c r="A103" s="13" t="s">
        <v>260</v>
      </c>
      <c r="B103" s="13" t="s">
        <v>261</v>
      </c>
      <c r="C103" s="14">
        <v>2022</v>
      </c>
      <c r="D103" s="14">
        <v>250</v>
      </c>
      <c r="E103" s="14" t="s">
        <v>276</v>
      </c>
      <c r="F103" s="14" t="s">
        <v>564</v>
      </c>
      <c r="H103" s="14" t="s">
        <v>16</v>
      </c>
      <c r="I103" s="14" t="s">
        <v>13</v>
      </c>
      <c r="J103" s="14" t="s">
        <v>583</v>
      </c>
      <c r="K103" s="14" t="s">
        <v>593</v>
      </c>
      <c r="L103" s="14" t="s">
        <v>615</v>
      </c>
      <c r="M103" s="14" t="s">
        <v>660</v>
      </c>
      <c r="N103" s="14" t="s">
        <v>684</v>
      </c>
      <c r="O103" s="14" t="s">
        <v>363</v>
      </c>
      <c r="P103" s="14" t="s">
        <v>17</v>
      </c>
      <c r="Q103" s="14">
        <v>2</v>
      </c>
      <c r="R103" s="37" t="s">
        <v>514</v>
      </c>
    </row>
    <row r="104" spans="1:19" ht="15" customHeight="1" x14ac:dyDescent="0.25">
      <c r="A104" s="13" t="s">
        <v>260</v>
      </c>
      <c r="B104" s="13" t="s">
        <v>261</v>
      </c>
      <c r="C104" s="14">
        <v>2022</v>
      </c>
      <c r="D104" s="14">
        <v>250</v>
      </c>
      <c r="E104" s="14" t="s">
        <v>280</v>
      </c>
      <c r="F104" s="14" t="s">
        <v>566</v>
      </c>
      <c r="H104" s="14" t="s">
        <v>16</v>
      </c>
      <c r="I104" s="14" t="s">
        <v>13</v>
      </c>
      <c r="J104" s="14" t="s">
        <v>583</v>
      </c>
      <c r="K104" s="14" t="s">
        <v>593</v>
      </c>
      <c r="L104" s="14" t="s">
        <v>615</v>
      </c>
      <c r="M104" s="14" t="s">
        <v>660</v>
      </c>
      <c r="N104" s="14" t="s">
        <v>684</v>
      </c>
      <c r="O104" s="14" t="s">
        <v>409</v>
      </c>
      <c r="P104" s="14" t="s">
        <v>17</v>
      </c>
      <c r="Q104" s="14">
        <v>5</v>
      </c>
      <c r="R104" s="37" t="s">
        <v>462</v>
      </c>
    </row>
    <row r="105" spans="1:19" ht="15" customHeight="1" x14ac:dyDescent="0.25">
      <c r="A105" s="13" t="s">
        <v>260</v>
      </c>
      <c r="B105" s="13" t="s">
        <v>261</v>
      </c>
      <c r="C105" s="14">
        <v>2022</v>
      </c>
      <c r="D105" s="14">
        <v>250</v>
      </c>
      <c r="E105" s="14" t="s">
        <v>278</v>
      </c>
      <c r="F105" s="14" t="s">
        <v>565</v>
      </c>
      <c r="H105" s="14" t="s">
        <v>16</v>
      </c>
      <c r="I105" s="14" t="s">
        <v>13</v>
      </c>
      <c r="J105" s="14" t="s">
        <v>583</v>
      </c>
      <c r="K105" s="14" t="s">
        <v>593</v>
      </c>
      <c r="L105" s="14" t="s">
        <v>615</v>
      </c>
      <c r="M105" s="14" t="s">
        <v>660</v>
      </c>
      <c r="N105" s="14" t="s">
        <v>685</v>
      </c>
      <c r="O105" s="14" t="s">
        <v>308</v>
      </c>
      <c r="P105" s="14" t="s">
        <v>17</v>
      </c>
      <c r="Q105" s="14">
        <v>1</v>
      </c>
      <c r="R105" s="37" t="s">
        <v>485</v>
      </c>
    </row>
    <row r="106" spans="1:19" ht="15" customHeight="1" x14ac:dyDescent="0.25">
      <c r="A106" s="13" t="s">
        <v>260</v>
      </c>
      <c r="B106" s="13" t="s">
        <v>261</v>
      </c>
      <c r="C106" s="14">
        <v>2022</v>
      </c>
      <c r="D106" s="14">
        <v>250</v>
      </c>
      <c r="E106" s="14" t="s">
        <v>280</v>
      </c>
      <c r="F106" s="14" t="s">
        <v>566</v>
      </c>
      <c r="H106" s="14" t="s">
        <v>16</v>
      </c>
      <c r="I106" s="14" t="s">
        <v>13</v>
      </c>
      <c r="J106" s="14" t="s">
        <v>583</v>
      </c>
      <c r="K106" s="14" t="s">
        <v>593</v>
      </c>
      <c r="L106" s="14" t="s">
        <v>615</v>
      </c>
      <c r="M106" s="14" t="s">
        <v>660</v>
      </c>
      <c r="N106" s="14" t="s">
        <v>693</v>
      </c>
      <c r="O106" s="14" t="s">
        <v>425</v>
      </c>
      <c r="P106" s="14" t="s">
        <v>17</v>
      </c>
      <c r="Q106" s="14">
        <v>5</v>
      </c>
      <c r="R106" s="37" t="s">
        <v>463</v>
      </c>
    </row>
    <row r="107" spans="1:19" ht="15" customHeight="1" x14ac:dyDescent="0.25">
      <c r="A107" s="13" t="s">
        <v>260</v>
      </c>
      <c r="B107" s="13" t="s">
        <v>261</v>
      </c>
      <c r="C107" s="14">
        <v>2022</v>
      </c>
      <c r="D107" s="14">
        <v>250</v>
      </c>
      <c r="E107" s="14" t="s">
        <v>276</v>
      </c>
      <c r="F107" s="14" t="s">
        <v>564</v>
      </c>
      <c r="H107" s="14" t="s">
        <v>16</v>
      </c>
      <c r="I107" s="14" t="s">
        <v>13</v>
      </c>
      <c r="J107" s="14" t="s">
        <v>583</v>
      </c>
      <c r="K107" s="14" t="s">
        <v>593</v>
      </c>
      <c r="L107" s="14" t="s">
        <v>615</v>
      </c>
      <c r="O107" s="14" t="s">
        <v>322</v>
      </c>
      <c r="P107" s="14" t="s">
        <v>21</v>
      </c>
      <c r="Q107" s="14">
        <v>3</v>
      </c>
      <c r="R107" s="37" t="s">
        <v>523</v>
      </c>
    </row>
    <row r="108" spans="1:19" ht="15" customHeight="1" x14ac:dyDescent="0.25">
      <c r="A108" s="13" t="s">
        <v>260</v>
      </c>
      <c r="B108" s="13" t="s">
        <v>261</v>
      </c>
      <c r="C108" s="14">
        <v>2022</v>
      </c>
      <c r="D108" s="14">
        <v>250</v>
      </c>
      <c r="E108" s="14" t="s">
        <v>276</v>
      </c>
      <c r="F108" s="14" t="s">
        <v>564</v>
      </c>
      <c r="H108" s="14" t="s">
        <v>16</v>
      </c>
      <c r="I108" s="14" t="s">
        <v>13</v>
      </c>
      <c r="J108" s="14" t="s">
        <v>583</v>
      </c>
      <c r="K108" s="14" t="s">
        <v>593</v>
      </c>
      <c r="L108" s="14" t="s">
        <v>641</v>
      </c>
      <c r="O108" s="14" t="s">
        <v>404</v>
      </c>
      <c r="P108" s="14" t="s">
        <v>17</v>
      </c>
      <c r="Q108" s="14">
        <v>1</v>
      </c>
      <c r="R108" s="37" t="s">
        <v>524</v>
      </c>
      <c r="S108" s="14" t="s">
        <v>443</v>
      </c>
    </row>
    <row r="109" spans="1:19" ht="15" customHeight="1" x14ac:dyDescent="0.25">
      <c r="A109" s="13" t="s">
        <v>260</v>
      </c>
      <c r="B109" s="13" t="s">
        <v>261</v>
      </c>
      <c r="C109" s="14">
        <v>2022</v>
      </c>
      <c r="D109" s="14">
        <v>250</v>
      </c>
      <c r="E109" s="14" t="s">
        <v>272</v>
      </c>
      <c r="F109" s="14" t="s">
        <v>569</v>
      </c>
      <c r="H109" s="14" t="s">
        <v>16</v>
      </c>
      <c r="I109" s="14" t="s">
        <v>13</v>
      </c>
      <c r="J109" s="14" t="s">
        <v>583</v>
      </c>
      <c r="K109" s="14" t="s">
        <v>593</v>
      </c>
      <c r="L109" s="14" t="s">
        <v>751</v>
      </c>
      <c r="O109" s="14" t="s">
        <v>713</v>
      </c>
      <c r="P109" s="14" t="s">
        <v>17</v>
      </c>
      <c r="Q109" s="14">
        <v>1</v>
      </c>
      <c r="R109" s="37" t="s">
        <v>556</v>
      </c>
      <c r="S109" s="14"/>
    </row>
    <row r="110" spans="1:19" ht="15" customHeight="1" x14ac:dyDescent="0.25">
      <c r="A110" s="13" t="s">
        <v>260</v>
      </c>
      <c r="B110" s="13" t="s">
        <v>261</v>
      </c>
      <c r="C110" s="14">
        <v>2022</v>
      </c>
      <c r="D110" s="14">
        <v>250</v>
      </c>
      <c r="E110" s="14" t="s">
        <v>272</v>
      </c>
      <c r="F110" s="14" t="s">
        <v>569</v>
      </c>
      <c r="H110" s="14" t="s">
        <v>14</v>
      </c>
      <c r="I110" s="14" t="s">
        <v>13</v>
      </c>
      <c r="J110" s="14" t="s">
        <v>583</v>
      </c>
      <c r="K110" s="14" t="s">
        <v>597</v>
      </c>
      <c r="L110" s="14" t="s">
        <v>622</v>
      </c>
      <c r="O110" s="14" t="s">
        <v>361</v>
      </c>
      <c r="P110" s="14" t="s">
        <v>15</v>
      </c>
      <c r="Q110" s="14">
        <v>2</v>
      </c>
      <c r="R110" s="37" t="s">
        <v>557</v>
      </c>
      <c r="S110" s="14"/>
    </row>
    <row r="111" spans="1:19" ht="15" customHeight="1" x14ac:dyDescent="0.25">
      <c r="A111" s="13" t="s">
        <v>260</v>
      </c>
      <c r="B111" s="13" t="s">
        <v>261</v>
      </c>
      <c r="C111" s="14">
        <v>2022</v>
      </c>
      <c r="D111" s="14">
        <v>250</v>
      </c>
      <c r="E111" s="14" t="s">
        <v>276</v>
      </c>
      <c r="F111" s="14" t="s">
        <v>564</v>
      </c>
      <c r="H111" s="14" t="s">
        <v>14</v>
      </c>
      <c r="I111" s="14" t="s">
        <v>13</v>
      </c>
      <c r="J111" s="14" t="s">
        <v>583</v>
      </c>
      <c r="K111" s="14" t="s">
        <v>597</v>
      </c>
      <c r="L111" s="14" t="s">
        <v>638</v>
      </c>
      <c r="M111" s="14" t="s">
        <v>672</v>
      </c>
      <c r="O111" s="14" t="s">
        <v>371</v>
      </c>
      <c r="P111" s="14" t="s">
        <v>15</v>
      </c>
      <c r="Q111" s="14">
        <v>1</v>
      </c>
      <c r="R111" s="37" t="s">
        <v>529</v>
      </c>
      <c r="S111" s="14"/>
    </row>
    <row r="112" spans="1:19" ht="15" customHeight="1" x14ac:dyDescent="0.25">
      <c r="A112" s="13" t="s">
        <v>260</v>
      </c>
      <c r="B112" s="13" t="s">
        <v>261</v>
      </c>
      <c r="C112" s="14">
        <v>2022</v>
      </c>
      <c r="D112" s="14">
        <v>250</v>
      </c>
      <c r="E112" s="14" t="s">
        <v>278</v>
      </c>
      <c r="F112" s="14" t="s">
        <v>565</v>
      </c>
      <c r="H112" s="14" t="s">
        <v>14</v>
      </c>
      <c r="I112" s="14" t="s">
        <v>13</v>
      </c>
      <c r="J112" s="14" t="s">
        <v>583</v>
      </c>
      <c r="K112" s="14" t="s">
        <v>597</v>
      </c>
      <c r="L112" s="14" t="s">
        <v>647</v>
      </c>
      <c r="O112" s="14" t="s">
        <v>418</v>
      </c>
      <c r="P112" s="14" t="s">
        <v>15</v>
      </c>
      <c r="Q112" s="14">
        <v>2</v>
      </c>
      <c r="R112" s="37" t="s">
        <v>491</v>
      </c>
      <c r="S112" s="14"/>
    </row>
    <row r="113" spans="1:19" ht="15" customHeight="1" x14ac:dyDescent="0.25">
      <c r="A113" s="13" t="s">
        <v>260</v>
      </c>
      <c r="B113" s="13" t="s">
        <v>261</v>
      </c>
      <c r="C113" s="14">
        <v>2022</v>
      </c>
      <c r="D113" s="14">
        <v>250</v>
      </c>
      <c r="E113" s="14" t="s">
        <v>273</v>
      </c>
      <c r="F113" s="14" t="s">
        <v>567</v>
      </c>
      <c r="H113" s="14" t="s">
        <v>22</v>
      </c>
      <c r="I113" s="14" t="s">
        <v>13</v>
      </c>
      <c r="J113" s="14" t="s">
        <v>583</v>
      </c>
      <c r="K113" s="14" t="s">
        <v>598</v>
      </c>
      <c r="L113" s="14" t="s">
        <v>651</v>
      </c>
      <c r="O113" s="14" t="s">
        <v>436</v>
      </c>
      <c r="P113" s="14" t="s">
        <v>17</v>
      </c>
      <c r="Q113" s="14">
        <v>1</v>
      </c>
      <c r="R113" s="37" t="s">
        <v>864</v>
      </c>
      <c r="S113" s="14" t="s">
        <v>446</v>
      </c>
    </row>
    <row r="114" spans="1:19" ht="15" customHeight="1" x14ac:dyDescent="0.25">
      <c r="A114" s="13" t="s">
        <v>260</v>
      </c>
      <c r="B114" s="13" t="s">
        <v>261</v>
      </c>
      <c r="C114" s="14">
        <v>2022</v>
      </c>
      <c r="D114" s="14">
        <v>250</v>
      </c>
      <c r="E114" s="14" t="s">
        <v>276</v>
      </c>
      <c r="F114" s="14" t="s">
        <v>564</v>
      </c>
      <c r="H114" s="14" t="s">
        <v>22</v>
      </c>
      <c r="I114" s="14" t="s">
        <v>13</v>
      </c>
      <c r="J114" s="14" t="s">
        <v>583</v>
      </c>
      <c r="K114" s="14" t="s">
        <v>598</v>
      </c>
      <c r="L114" s="14" t="s">
        <v>623</v>
      </c>
      <c r="M114" s="14" t="s">
        <v>668</v>
      </c>
      <c r="N114" s="14" t="s">
        <v>688</v>
      </c>
      <c r="O114" s="14" t="s">
        <v>372</v>
      </c>
      <c r="P114" s="14" t="s">
        <v>15</v>
      </c>
      <c r="Q114" s="14">
        <v>1</v>
      </c>
      <c r="R114" s="37" t="s">
        <v>520</v>
      </c>
      <c r="S114" s="14"/>
    </row>
    <row r="115" spans="1:19" ht="15" customHeight="1" x14ac:dyDescent="0.25">
      <c r="A115" s="13" t="s">
        <v>260</v>
      </c>
      <c r="B115" s="13" t="s">
        <v>261</v>
      </c>
      <c r="C115" s="14">
        <v>2022</v>
      </c>
      <c r="D115" s="14">
        <v>250</v>
      </c>
      <c r="E115" s="14" t="s">
        <v>280</v>
      </c>
      <c r="F115" s="14" t="s">
        <v>566</v>
      </c>
      <c r="H115" s="14" t="s">
        <v>22</v>
      </c>
      <c r="I115" s="14" t="s">
        <v>13</v>
      </c>
      <c r="J115" s="14" t="s">
        <v>583</v>
      </c>
      <c r="K115" s="14" t="s">
        <v>598</v>
      </c>
      <c r="L115" s="14" t="s">
        <v>623</v>
      </c>
      <c r="M115" s="14" t="s">
        <v>668</v>
      </c>
      <c r="N115" s="14" t="s">
        <v>688</v>
      </c>
      <c r="O115" s="14" t="s">
        <v>372</v>
      </c>
      <c r="P115" s="14" t="s">
        <v>18</v>
      </c>
      <c r="Q115" s="14">
        <v>2</v>
      </c>
      <c r="R115" s="37" t="s">
        <v>465</v>
      </c>
      <c r="S115" s="14"/>
    </row>
    <row r="116" spans="1:19" ht="15" customHeight="1" x14ac:dyDescent="0.25">
      <c r="A116" s="13" t="s">
        <v>260</v>
      </c>
      <c r="B116" s="13" t="s">
        <v>261</v>
      </c>
      <c r="C116" s="14">
        <v>2022</v>
      </c>
      <c r="D116" s="14">
        <v>250</v>
      </c>
      <c r="E116" s="14" t="s">
        <v>274</v>
      </c>
      <c r="F116" s="14" t="s">
        <v>570</v>
      </c>
      <c r="H116" s="14" t="s">
        <v>22</v>
      </c>
      <c r="I116" s="14" t="s">
        <v>13</v>
      </c>
      <c r="J116" s="14" t="s">
        <v>583</v>
      </c>
      <c r="K116" s="14" t="s">
        <v>598</v>
      </c>
      <c r="L116" s="14" t="s">
        <v>656</v>
      </c>
      <c r="M116" s="14" t="s">
        <v>682</v>
      </c>
      <c r="O116" s="14" t="s">
        <v>380</v>
      </c>
      <c r="P116" s="14" t="s">
        <v>15</v>
      </c>
      <c r="Q116" s="14">
        <v>1</v>
      </c>
      <c r="R116" s="37" t="s">
        <v>550</v>
      </c>
      <c r="S116" s="14"/>
    </row>
    <row r="117" spans="1:19" ht="15" customHeight="1" x14ac:dyDescent="0.25">
      <c r="A117" s="13" t="s">
        <v>260</v>
      </c>
      <c r="B117" s="13" t="s">
        <v>261</v>
      </c>
      <c r="C117" s="14">
        <v>2022</v>
      </c>
      <c r="D117" s="14">
        <v>250</v>
      </c>
      <c r="E117" s="14" t="s">
        <v>274</v>
      </c>
      <c r="F117" s="14" t="s">
        <v>570</v>
      </c>
      <c r="H117" s="14" t="s">
        <v>22</v>
      </c>
      <c r="I117" s="14" t="s">
        <v>13</v>
      </c>
      <c r="J117" s="14" t="s">
        <v>583</v>
      </c>
      <c r="K117" s="14" t="s">
        <v>598</v>
      </c>
      <c r="L117" s="14" t="s">
        <v>643</v>
      </c>
      <c r="M117" s="14" t="s">
        <v>677</v>
      </c>
      <c r="N117" s="14" t="s">
        <v>694</v>
      </c>
      <c r="O117" s="14" t="s">
        <v>346</v>
      </c>
      <c r="P117" s="14" t="s">
        <v>18</v>
      </c>
      <c r="Q117" s="14">
        <v>1</v>
      </c>
      <c r="R117" s="37" t="s">
        <v>453</v>
      </c>
      <c r="S117" s="14"/>
    </row>
    <row r="118" spans="1:19" ht="15" customHeight="1" x14ac:dyDescent="0.25">
      <c r="A118" s="13" t="s">
        <v>260</v>
      </c>
      <c r="B118" s="13" t="s">
        <v>261</v>
      </c>
      <c r="C118" s="14">
        <v>2022</v>
      </c>
      <c r="D118" s="14">
        <v>250</v>
      </c>
      <c r="E118" s="14" t="s">
        <v>276</v>
      </c>
      <c r="F118" s="14" t="s">
        <v>564</v>
      </c>
      <c r="H118" s="14" t="s">
        <v>22</v>
      </c>
      <c r="I118" s="14" t="s">
        <v>13</v>
      </c>
      <c r="J118" s="14" t="s">
        <v>583</v>
      </c>
      <c r="K118" s="14" t="s">
        <v>598</v>
      </c>
      <c r="L118" s="14" t="s">
        <v>643</v>
      </c>
      <c r="O118" s="14" t="s">
        <v>406</v>
      </c>
      <c r="P118" s="14" t="s">
        <v>15</v>
      </c>
      <c r="Q118" s="14">
        <v>1</v>
      </c>
      <c r="R118" s="37" t="s">
        <v>519</v>
      </c>
      <c r="S118" s="14"/>
    </row>
    <row r="119" spans="1:19" ht="15" customHeight="1" x14ac:dyDescent="0.25">
      <c r="A119" s="13" t="s">
        <v>260</v>
      </c>
      <c r="B119" s="13" t="s">
        <v>261</v>
      </c>
      <c r="C119" s="14">
        <v>2022</v>
      </c>
      <c r="D119" s="14">
        <v>250</v>
      </c>
      <c r="E119" s="14" t="s">
        <v>280</v>
      </c>
      <c r="F119" s="14" t="s">
        <v>566</v>
      </c>
      <c r="H119" s="14" t="s">
        <v>35</v>
      </c>
      <c r="I119" s="14" t="s">
        <v>13</v>
      </c>
      <c r="J119" s="14" t="s">
        <v>583</v>
      </c>
      <c r="K119" s="14" t="s">
        <v>607</v>
      </c>
      <c r="L119" s="14" t="s">
        <v>718</v>
      </c>
      <c r="M119" s="14" t="s">
        <v>758</v>
      </c>
      <c r="N119" s="14" t="s">
        <v>719</v>
      </c>
      <c r="O119" s="14" t="s">
        <v>424</v>
      </c>
      <c r="P119" s="14" t="s">
        <v>17</v>
      </c>
      <c r="Q119" s="14">
        <v>2</v>
      </c>
      <c r="R119" s="37" t="s">
        <v>467</v>
      </c>
      <c r="S119" s="14"/>
    </row>
    <row r="120" spans="1:19" ht="15" customHeight="1" x14ac:dyDescent="0.25">
      <c r="A120" s="13" t="s">
        <v>260</v>
      </c>
      <c r="B120" s="13" t="s">
        <v>261</v>
      </c>
      <c r="C120" s="14">
        <v>2022</v>
      </c>
      <c r="D120" s="14">
        <v>250</v>
      </c>
      <c r="E120" s="14" t="s">
        <v>273</v>
      </c>
      <c r="F120" s="14" t="s">
        <v>567</v>
      </c>
      <c r="H120" s="14" t="s">
        <v>97</v>
      </c>
      <c r="I120" s="14" t="s">
        <v>13</v>
      </c>
      <c r="J120" s="14" t="s">
        <v>583</v>
      </c>
      <c r="K120" s="14" t="s">
        <v>599</v>
      </c>
      <c r="L120" s="14" t="s">
        <v>646</v>
      </c>
      <c r="O120" s="14" t="s">
        <v>437</v>
      </c>
      <c r="P120" s="14" t="s">
        <v>15</v>
      </c>
      <c r="Q120" s="14">
        <v>1</v>
      </c>
      <c r="R120" s="37" t="s">
        <v>865</v>
      </c>
      <c r="S120" s="14" t="s">
        <v>447</v>
      </c>
    </row>
    <row r="121" spans="1:19" ht="15" customHeight="1" x14ac:dyDescent="0.25">
      <c r="A121" s="13" t="s">
        <v>260</v>
      </c>
      <c r="B121" s="13" t="s">
        <v>261</v>
      </c>
      <c r="C121" s="14">
        <v>2022</v>
      </c>
      <c r="D121" s="14">
        <v>250</v>
      </c>
      <c r="E121" s="14" t="s">
        <v>278</v>
      </c>
      <c r="F121" s="14" t="s">
        <v>565</v>
      </c>
      <c r="H121" s="14" t="s">
        <v>97</v>
      </c>
      <c r="I121" s="14" t="s">
        <v>13</v>
      </c>
      <c r="J121" s="14" t="s">
        <v>583</v>
      </c>
      <c r="K121" s="14" t="s">
        <v>599</v>
      </c>
      <c r="L121" s="14" t="s">
        <v>646</v>
      </c>
      <c r="O121" s="14" t="s">
        <v>441</v>
      </c>
      <c r="P121" s="14" t="s">
        <v>15</v>
      </c>
      <c r="Q121" s="14">
        <v>1</v>
      </c>
      <c r="R121" s="37" t="s">
        <v>492</v>
      </c>
      <c r="S121" s="14" t="s">
        <v>745</v>
      </c>
    </row>
    <row r="122" spans="1:19" ht="15" customHeight="1" x14ac:dyDescent="0.25">
      <c r="A122" s="13" t="s">
        <v>260</v>
      </c>
      <c r="B122" s="13" t="s">
        <v>261</v>
      </c>
      <c r="C122" s="14">
        <v>2022</v>
      </c>
      <c r="D122" s="14">
        <v>250</v>
      </c>
      <c r="E122" s="14" t="s">
        <v>276</v>
      </c>
      <c r="F122" s="14" t="s">
        <v>564</v>
      </c>
      <c r="H122" s="14" t="s">
        <v>97</v>
      </c>
      <c r="I122" s="14" t="s">
        <v>13</v>
      </c>
      <c r="J122" s="14" t="s">
        <v>583</v>
      </c>
      <c r="K122" s="14" t="s">
        <v>599</v>
      </c>
      <c r="L122" s="14" t="s">
        <v>630</v>
      </c>
      <c r="O122" s="14" t="s">
        <v>352</v>
      </c>
      <c r="P122" s="14" t="s">
        <v>15</v>
      </c>
      <c r="Q122" s="14">
        <v>1</v>
      </c>
      <c r="R122" s="37" t="s">
        <v>516</v>
      </c>
      <c r="S122" s="14" t="s">
        <v>397</v>
      </c>
    </row>
    <row r="123" spans="1:19" ht="15" customHeight="1" x14ac:dyDescent="0.25">
      <c r="A123" s="13" t="s">
        <v>260</v>
      </c>
      <c r="B123" s="13" t="s">
        <v>261</v>
      </c>
      <c r="C123" s="14">
        <v>2022</v>
      </c>
      <c r="D123" s="14">
        <v>250</v>
      </c>
      <c r="E123" s="14" t="s">
        <v>279</v>
      </c>
      <c r="F123" s="14" t="s">
        <v>563</v>
      </c>
      <c r="H123" s="14" t="s">
        <v>97</v>
      </c>
      <c r="I123" s="14" t="s">
        <v>13</v>
      </c>
      <c r="J123" s="14" t="s">
        <v>583</v>
      </c>
      <c r="K123" s="14" t="s">
        <v>599</v>
      </c>
      <c r="L123" s="14" t="s">
        <v>756</v>
      </c>
      <c r="M123" s="14" t="s">
        <v>757</v>
      </c>
      <c r="O123" s="13" t="s">
        <v>735</v>
      </c>
      <c r="P123" s="14" t="s">
        <v>15</v>
      </c>
      <c r="Q123" s="14">
        <v>1</v>
      </c>
      <c r="R123" s="37" t="s">
        <v>451</v>
      </c>
      <c r="S123" s="14" t="s">
        <v>742</v>
      </c>
    </row>
    <row r="124" spans="1:19" ht="15" customHeight="1" x14ac:dyDescent="0.25">
      <c r="A124" s="13" t="s">
        <v>260</v>
      </c>
      <c r="B124" s="13" t="s">
        <v>261</v>
      </c>
      <c r="C124" s="14">
        <v>2022</v>
      </c>
      <c r="D124" s="14">
        <v>250</v>
      </c>
      <c r="E124" s="14" t="s">
        <v>276</v>
      </c>
      <c r="F124" s="14" t="s">
        <v>564</v>
      </c>
      <c r="H124" s="14" t="s">
        <v>97</v>
      </c>
      <c r="I124" s="14" t="s">
        <v>13</v>
      </c>
      <c r="J124" s="14" t="s">
        <v>583</v>
      </c>
      <c r="K124" s="14" t="s">
        <v>599</v>
      </c>
      <c r="L124" s="14" t="s">
        <v>629</v>
      </c>
      <c r="O124" s="14" t="s">
        <v>431</v>
      </c>
      <c r="P124" s="14" t="s">
        <v>15</v>
      </c>
      <c r="Q124" s="14">
        <v>1</v>
      </c>
      <c r="R124" s="37" t="s">
        <v>455</v>
      </c>
      <c r="S124" s="14"/>
    </row>
    <row r="125" spans="1:19" ht="15" customHeight="1" x14ac:dyDescent="0.25">
      <c r="A125" s="13" t="s">
        <v>260</v>
      </c>
      <c r="B125" s="13" t="s">
        <v>261</v>
      </c>
      <c r="C125" s="14">
        <v>2022</v>
      </c>
      <c r="D125" s="14">
        <v>250</v>
      </c>
      <c r="E125" s="14" t="s">
        <v>276</v>
      </c>
      <c r="F125" s="14" t="s">
        <v>564</v>
      </c>
      <c r="H125" s="14" t="s">
        <v>97</v>
      </c>
      <c r="I125" s="14" t="s">
        <v>13</v>
      </c>
      <c r="J125" s="14" t="s">
        <v>583</v>
      </c>
      <c r="K125" s="14" t="s">
        <v>599</v>
      </c>
      <c r="L125" s="14" t="s">
        <v>629</v>
      </c>
      <c r="O125" s="14" t="s">
        <v>430</v>
      </c>
      <c r="P125" s="14" t="s">
        <v>15</v>
      </c>
      <c r="Q125" s="14">
        <v>3</v>
      </c>
      <c r="R125" s="37" t="s">
        <v>456</v>
      </c>
      <c r="S125" s="14"/>
    </row>
    <row r="126" spans="1:19" ht="15" customHeight="1" x14ac:dyDescent="0.25">
      <c r="A126" s="13" t="s">
        <v>260</v>
      </c>
      <c r="B126" s="13" t="s">
        <v>261</v>
      </c>
      <c r="C126" s="14">
        <v>2022</v>
      </c>
      <c r="D126" s="14">
        <v>250</v>
      </c>
      <c r="E126" s="14" t="s">
        <v>278</v>
      </c>
      <c r="F126" s="14" t="s">
        <v>565</v>
      </c>
      <c r="H126" s="14" t="s">
        <v>97</v>
      </c>
      <c r="I126" s="14" t="s">
        <v>13</v>
      </c>
      <c r="J126" s="14" t="s">
        <v>583</v>
      </c>
      <c r="K126" s="14" t="s">
        <v>599</v>
      </c>
      <c r="L126" s="14" t="s">
        <v>629</v>
      </c>
      <c r="O126" s="14" t="s">
        <v>351</v>
      </c>
      <c r="P126" s="14" t="s">
        <v>15</v>
      </c>
      <c r="Q126" s="14">
        <v>2</v>
      </c>
      <c r="R126" s="37" t="s">
        <v>496</v>
      </c>
      <c r="S126" s="14" t="s">
        <v>743</v>
      </c>
    </row>
    <row r="127" spans="1:19" ht="15" customHeight="1" x14ac:dyDescent="0.25">
      <c r="A127" s="13" t="s">
        <v>260</v>
      </c>
      <c r="B127" s="13" t="s">
        <v>261</v>
      </c>
      <c r="C127" s="14">
        <v>2022</v>
      </c>
      <c r="D127" s="14">
        <v>250</v>
      </c>
      <c r="E127" s="14" t="s">
        <v>276</v>
      </c>
      <c r="F127" s="14" t="s">
        <v>564</v>
      </c>
      <c r="H127" s="14" t="s">
        <v>97</v>
      </c>
      <c r="I127" s="14" t="s">
        <v>13</v>
      </c>
      <c r="J127" s="14" t="s">
        <v>583</v>
      </c>
      <c r="K127" s="14" t="s">
        <v>599</v>
      </c>
      <c r="L127" s="14" t="s">
        <v>626</v>
      </c>
      <c r="O127" s="14" t="s">
        <v>732</v>
      </c>
      <c r="P127" s="14" t="s">
        <v>15</v>
      </c>
      <c r="Q127" s="14">
        <v>1</v>
      </c>
      <c r="R127" s="37" t="s">
        <v>517</v>
      </c>
    </row>
    <row r="128" spans="1:19" ht="15" customHeight="1" x14ac:dyDescent="0.25">
      <c r="A128" s="13" t="s">
        <v>260</v>
      </c>
      <c r="B128" s="13" t="s">
        <v>261</v>
      </c>
      <c r="C128" s="14">
        <v>2022</v>
      </c>
      <c r="D128" s="14">
        <v>250</v>
      </c>
      <c r="E128" s="14" t="s">
        <v>279</v>
      </c>
      <c r="F128" s="14" t="s">
        <v>563</v>
      </c>
      <c r="H128" s="14" t="s">
        <v>97</v>
      </c>
      <c r="I128" s="14" t="s">
        <v>13</v>
      </c>
      <c r="J128" s="14" t="s">
        <v>583</v>
      </c>
      <c r="K128" s="14" t="s">
        <v>599</v>
      </c>
      <c r="L128" s="14" t="s">
        <v>626</v>
      </c>
      <c r="O128" s="14" t="s">
        <v>732</v>
      </c>
      <c r="P128" s="14" t="s">
        <v>15</v>
      </c>
      <c r="Q128" s="14">
        <v>2</v>
      </c>
      <c r="R128" s="37" t="s">
        <v>450</v>
      </c>
      <c r="S128" s="14" t="s">
        <v>448</v>
      </c>
    </row>
    <row r="129" spans="1:19" ht="15" customHeight="1" x14ac:dyDescent="0.25">
      <c r="A129" s="13" t="s">
        <v>260</v>
      </c>
      <c r="B129" s="13" t="s">
        <v>261</v>
      </c>
      <c r="C129" s="14">
        <v>2022</v>
      </c>
      <c r="D129" s="14">
        <v>250</v>
      </c>
      <c r="E129" s="14" t="s">
        <v>273</v>
      </c>
      <c r="F129" s="14" t="s">
        <v>567</v>
      </c>
      <c r="H129" s="14" t="s">
        <v>97</v>
      </c>
      <c r="I129" s="14" t="s">
        <v>13</v>
      </c>
      <c r="J129" s="14" t="s">
        <v>583</v>
      </c>
      <c r="K129" s="14" t="s">
        <v>599</v>
      </c>
      <c r="L129" s="14" t="s">
        <v>626</v>
      </c>
      <c r="O129" s="14" t="s">
        <v>379</v>
      </c>
      <c r="P129" s="14" t="s">
        <v>15</v>
      </c>
      <c r="Q129" s="14">
        <v>1</v>
      </c>
      <c r="R129" s="37" t="s">
        <v>551</v>
      </c>
      <c r="S129" s="14" t="s">
        <v>741</v>
      </c>
    </row>
    <row r="130" spans="1:19" ht="15" customHeight="1" x14ac:dyDescent="0.25">
      <c r="A130" s="13" t="s">
        <v>260</v>
      </c>
      <c r="B130" s="13" t="s">
        <v>261</v>
      </c>
      <c r="C130" s="14">
        <v>2022</v>
      </c>
      <c r="D130" s="14">
        <v>250</v>
      </c>
      <c r="E130" s="14" t="s">
        <v>275</v>
      </c>
      <c r="F130" s="14" t="s">
        <v>571</v>
      </c>
      <c r="H130" s="14" t="s">
        <v>97</v>
      </c>
      <c r="I130" s="14" t="s">
        <v>13</v>
      </c>
      <c r="J130" s="14" t="s">
        <v>583</v>
      </c>
      <c r="K130" s="14" t="s">
        <v>599</v>
      </c>
      <c r="L130" s="14" t="s">
        <v>626</v>
      </c>
      <c r="O130" s="14" t="s">
        <v>382</v>
      </c>
      <c r="P130" s="14" t="s">
        <v>15</v>
      </c>
      <c r="Q130" s="14">
        <v>1</v>
      </c>
      <c r="R130" s="37" t="s">
        <v>548</v>
      </c>
    </row>
    <row r="131" spans="1:19" ht="15" customHeight="1" x14ac:dyDescent="0.25">
      <c r="A131" s="13" t="s">
        <v>260</v>
      </c>
      <c r="B131" s="13" t="s">
        <v>261</v>
      </c>
      <c r="C131" s="14">
        <v>2022</v>
      </c>
      <c r="D131" s="14">
        <v>250</v>
      </c>
      <c r="E131" s="14" t="s">
        <v>280</v>
      </c>
      <c r="F131" s="14" t="s">
        <v>566</v>
      </c>
      <c r="H131" s="14" t="s">
        <v>97</v>
      </c>
      <c r="I131" s="14" t="s">
        <v>13</v>
      </c>
      <c r="J131" s="14" t="s">
        <v>583</v>
      </c>
      <c r="K131" s="14" t="s">
        <v>599</v>
      </c>
      <c r="L131" s="14" t="s">
        <v>626</v>
      </c>
      <c r="O131" s="14" t="s">
        <v>408</v>
      </c>
      <c r="P131" s="14" t="s">
        <v>15</v>
      </c>
      <c r="Q131" s="14">
        <v>1</v>
      </c>
      <c r="R131" s="37" t="s">
        <v>454</v>
      </c>
      <c r="S131" s="14"/>
    </row>
    <row r="132" spans="1:19" ht="15" customHeight="1" x14ac:dyDescent="0.25">
      <c r="A132" s="13" t="s">
        <v>260</v>
      </c>
      <c r="B132" s="13" t="s">
        <v>261</v>
      </c>
      <c r="C132" s="14">
        <v>2022</v>
      </c>
      <c r="D132" s="14">
        <v>250</v>
      </c>
      <c r="E132" s="14" t="s">
        <v>276</v>
      </c>
      <c r="F132" s="14" t="s">
        <v>564</v>
      </c>
      <c r="H132" s="14" t="s">
        <v>23</v>
      </c>
      <c r="I132" s="14" t="s">
        <v>13</v>
      </c>
      <c r="J132" s="14" t="s">
        <v>583</v>
      </c>
      <c r="K132" s="14" t="s">
        <v>600</v>
      </c>
      <c r="L132" s="14" t="s">
        <v>639</v>
      </c>
      <c r="M132" s="14" t="s">
        <v>673</v>
      </c>
      <c r="N132" s="14" t="s">
        <v>690</v>
      </c>
      <c r="O132" s="14" t="s">
        <v>355</v>
      </c>
      <c r="P132" s="14" t="s">
        <v>17</v>
      </c>
      <c r="Q132" s="14">
        <v>5</v>
      </c>
      <c r="R132" s="37" t="s">
        <v>528</v>
      </c>
      <c r="S132" s="14"/>
    </row>
    <row r="133" spans="1:19" ht="15" customHeight="1" x14ac:dyDescent="0.25">
      <c r="A133" s="13" t="s">
        <v>260</v>
      </c>
      <c r="B133" s="13" t="s">
        <v>261</v>
      </c>
      <c r="C133" s="14">
        <v>2022</v>
      </c>
      <c r="D133" s="14">
        <v>250</v>
      </c>
      <c r="E133" s="14" t="s">
        <v>276</v>
      </c>
      <c r="F133" s="14" t="s">
        <v>564</v>
      </c>
      <c r="H133" s="14" t="s">
        <v>23</v>
      </c>
      <c r="I133" s="14" t="s">
        <v>13</v>
      </c>
      <c r="J133" s="14" t="s">
        <v>583</v>
      </c>
      <c r="K133" s="14" t="s">
        <v>600</v>
      </c>
      <c r="L133" s="14" t="s">
        <v>625</v>
      </c>
      <c r="M133" s="14" t="s">
        <v>670</v>
      </c>
      <c r="O133" s="14" t="s">
        <v>403</v>
      </c>
      <c r="P133" s="14" t="s">
        <v>17</v>
      </c>
      <c r="Q133" s="14">
        <v>1</v>
      </c>
      <c r="R133" s="37" t="s">
        <v>526</v>
      </c>
      <c r="S133" s="14"/>
    </row>
    <row r="134" spans="1:19" ht="15" customHeight="1" x14ac:dyDescent="0.25">
      <c r="A134" s="13" t="s">
        <v>260</v>
      </c>
      <c r="B134" s="13" t="s">
        <v>261</v>
      </c>
      <c r="C134" s="14">
        <v>2022</v>
      </c>
      <c r="D134" s="14">
        <v>250</v>
      </c>
      <c r="E134" s="14" t="s">
        <v>278</v>
      </c>
      <c r="F134" s="14" t="s">
        <v>565</v>
      </c>
      <c r="H134" s="14" t="s">
        <v>23</v>
      </c>
      <c r="I134" s="14" t="s">
        <v>13</v>
      </c>
      <c r="J134" s="14" t="s">
        <v>583</v>
      </c>
      <c r="K134" s="14" t="s">
        <v>600</v>
      </c>
      <c r="L134" s="14" t="s">
        <v>624</v>
      </c>
      <c r="M134" s="14" t="s">
        <v>669</v>
      </c>
      <c r="N134" s="14" t="s">
        <v>692</v>
      </c>
      <c r="O134" s="14" t="s">
        <v>419</v>
      </c>
      <c r="P134" s="14" t="s">
        <v>17</v>
      </c>
      <c r="Q134" s="14">
        <v>1</v>
      </c>
      <c r="R134" s="37" t="s">
        <v>489</v>
      </c>
      <c r="S134" s="14"/>
    </row>
    <row r="135" spans="1:19" ht="15" customHeight="1" x14ac:dyDescent="0.25">
      <c r="A135" s="13" t="s">
        <v>260</v>
      </c>
      <c r="B135" s="13" t="s">
        <v>261</v>
      </c>
      <c r="C135" s="14">
        <v>2022</v>
      </c>
      <c r="D135" s="14">
        <v>250</v>
      </c>
      <c r="E135" s="14" t="s">
        <v>279</v>
      </c>
      <c r="F135" s="14" t="s">
        <v>563</v>
      </c>
      <c r="H135" s="14" t="s">
        <v>23</v>
      </c>
      <c r="I135" s="14" t="s">
        <v>13</v>
      </c>
      <c r="J135" s="14" t="s">
        <v>583</v>
      </c>
      <c r="K135" s="14" t="s">
        <v>600</v>
      </c>
      <c r="L135" s="14" t="s">
        <v>624</v>
      </c>
      <c r="M135" s="14" t="s">
        <v>669</v>
      </c>
      <c r="N135" s="14" t="s">
        <v>759</v>
      </c>
      <c r="O135" s="14" t="s">
        <v>731</v>
      </c>
      <c r="P135" s="14" t="s">
        <v>17</v>
      </c>
      <c r="Q135" s="14">
        <v>1</v>
      </c>
      <c r="R135" s="37" t="s">
        <v>452</v>
      </c>
      <c r="S135" s="14" t="s">
        <v>738</v>
      </c>
    </row>
    <row r="136" spans="1:19" ht="15" customHeight="1" x14ac:dyDescent="0.25">
      <c r="A136" s="13" t="s">
        <v>260</v>
      </c>
      <c r="B136" s="13" t="s">
        <v>261</v>
      </c>
      <c r="C136" s="14">
        <v>2022</v>
      </c>
      <c r="D136" s="14">
        <v>250</v>
      </c>
      <c r="E136" s="14" t="s">
        <v>275</v>
      </c>
      <c r="F136" s="14" t="s">
        <v>571</v>
      </c>
      <c r="H136" s="14" t="s">
        <v>23</v>
      </c>
      <c r="I136" s="14" t="s">
        <v>13</v>
      </c>
      <c r="J136" s="14" t="s">
        <v>583</v>
      </c>
      <c r="K136" s="14" t="s">
        <v>600</v>
      </c>
      <c r="L136" s="14" t="s">
        <v>657</v>
      </c>
      <c r="M136" s="14" t="s">
        <v>683</v>
      </c>
      <c r="O136" s="14" t="s">
        <v>381</v>
      </c>
      <c r="P136" s="14" t="s">
        <v>17</v>
      </c>
      <c r="Q136" s="14">
        <v>1</v>
      </c>
      <c r="R136" s="37" t="s">
        <v>549</v>
      </c>
      <c r="S136" s="14"/>
    </row>
    <row r="137" spans="1:19" ht="15" customHeight="1" x14ac:dyDescent="0.25">
      <c r="A137" s="13" t="s">
        <v>260</v>
      </c>
      <c r="B137" s="13" t="s">
        <v>261</v>
      </c>
      <c r="C137" s="14">
        <v>2022</v>
      </c>
      <c r="D137" s="14">
        <v>250</v>
      </c>
      <c r="E137" s="14" t="s">
        <v>276</v>
      </c>
      <c r="F137" s="14" t="s">
        <v>564</v>
      </c>
      <c r="H137" s="14" t="s">
        <v>23</v>
      </c>
      <c r="I137" s="14" t="s">
        <v>13</v>
      </c>
      <c r="J137" s="14" t="s">
        <v>583</v>
      </c>
      <c r="K137" s="14" t="s">
        <v>600</v>
      </c>
      <c r="L137" s="14" t="s">
        <v>640</v>
      </c>
      <c r="O137" s="14" t="s">
        <v>402</v>
      </c>
      <c r="P137" s="14" t="s">
        <v>17</v>
      </c>
      <c r="Q137" s="14">
        <v>1</v>
      </c>
      <c r="R137" s="37" t="s">
        <v>527</v>
      </c>
      <c r="S137" s="14" t="s">
        <v>746</v>
      </c>
    </row>
    <row r="138" spans="1:19" ht="15" customHeight="1" x14ac:dyDescent="0.25">
      <c r="A138" s="13" t="s">
        <v>260</v>
      </c>
      <c r="B138" s="13" t="s">
        <v>261</v>
      </c>
      <c r="C138" s="14">
        <v>2022</v>
      </c>
      <c r="D138" s="14">
        <v>250</v>
      </c>
      <c r="E138" s="14" t="s">
        <v>276</v>
      </c>
      <c r="F138" s="14" t="s">
        <v>564</v>
      </c>
      <c r="H138" s="14" t="s">
        <v>25</v>
      </c>
      <c r="I138" s="14" t="s">
        <v>24</v>
      </c>
      <c r="J138" s="14" t="s">
        <v>586</v>
      </c>
      <c r="K138" s="14" t="s">
        <v>604</v>
      </c>
      <c r="L138" s="14" t="s">
        <v>636</v>
      </c>
      <c r="O138" s="14" t="s">
        <v>291</v>
      </c>
      <c r="P138" s="14" t="s">
        <v>18</v>
      </c>
      <c r="Q138" s="14">
        <v>3</v>
      </c>
      <c r="R138" s="37" t="s">
        <v>532</v>
      </c>
      <c r="S138" s="14"/>
    </row>
    <row r="139" spans="1:19" ht="15" customHeight="1" x14ac:dyDescent="0.25">
      <c r="A139" s="13" t="s">
        <v>260</v>
      </c>
      <c r="B139" s="13" t="s">
        <v>261</v>
      </c>
      <c r="C139" s="14">
        <v>2022</v>
      </c>
      <c r="D139" s="14">
        <v>250</v>
      </c>
      <c r="E139" s="14" t="s">
        <v>270</v>
      </c>
      <c r="F139" s="14" t="s">
        <v>573</v>
      </c>
      <c r="G139" s="14">
        <v>2</v>
      </c>
      <c r="H139" s="14" t="s">
        <v>25</v>
      </c>
      <c r="I139" s="14" t="s">
        <v>24</v>
      </c>
      <c r="J139" s="14" t="s">
        <v>586</v>
      </c>
      <c r="K139" s="14" t="s">
        <v>604</v>
      </c>
      <c r="L139" s="14" t="s">
        <v>636</v>
      </c>
      <c r="O139" s="14" t="s">
        <v>291</v>
      </c>
      <c r="P139" s="14" t="s">
        <v>28</v>
      </c>
      <c r="Q139" s="14">
        <v>1</v>
      </c>
      <c r="R139" s="37" t="s">
        <v>727</v>
      </c>
      <c r="S139" s="14"/>
    </row>
    <row r="140" spans="1:19" ht="15" customHeight="1" x14ac:dyDescent="0.25">
      <c r="A140" s="13" t="s">
        <v>260</v>
      </c>
      <c r="B140" s="13" t="s">
        <v>261</v>
      </c>
      <c r="C140" s="14">
        <v>2022</v>
      </c>
      <c r="D140" s="14">
        <v>250</v>
      </c>
      <c r="E140" s="14" t="s">
        <v>271</v>
      </c>
      <c r="F140" s="14" t="s">
        <v>572</v>
      </c>
      <c r="G140" s="14">
        <v>1</v>
      </c>
      <c r="H140" s="14" t="s">
        <v>34</v>
      </c>
      <c r="I140" s="14" t="s">
        <v>24</v>
      </c>
      <c r="J140" s="14" t="s">
        <v>585</v>
      </c>
      <c r="K140" s="14" t="s">
        <v>601</v>
      </c>
      <c r="L140" s="14" t="s">
        <v>654</v>
      </c>
      <c r="O140" s="37" t="s">
        <v>761</v>
      </c>
      <c r="P140" s="14" t="s">
        <v>18</v>
      </c>
      <c r="Q140" s="14">
        <v>1</v>
      </c>
      <c r="R140" s="37" t="s">
        <v>866</v>
      </c>
      <c r="S140" s="14" t="s">
        <v>448</v>
      </c>
    </row>
    <row r="141" spans="1:19" ht="15" customHeight="1" x14ac:dyDescent="0.25">
      <c r="A141" s="13" t="s">
        <v>260</v>
      </c>
      <c r="B141" s="13" t="s">
        <v>261</v>
      </c>
      <c r="C141" s="14">
        <v>2022</v>
      </c>
      <c r="D141" s="14">
        <v>250</v>
      </c>
      <c r="E141" s="14" t="s">
        <v>272</v>
      </c>
      <c r="F141" s="14" t="s">
        <v>569</v>
      </c>
      <c r="H141" s="14" t="s">
        <v>34</v>
      </c>
      <c r="I141" s="14" t="s">
        <v>24</v>
      </c>
      <c r="J141" s="14" t="s">
        <v>585</v>
      </c>
      <c r="K141" s="14" t="s">
        <v>601</v>
      </c>
      <c r="L141" s="14" t="s">
        <v>654</v>
      </c>
      <c r="O141" s="14" t="s">
        <v>292</v>
      </c>
      <c r="P141" s="14" t="s">
        <v>28</v>
      </c>
      <c r="Q141" s="14">
        <v>1</v>
      </c>
      <c r="R141" s="37" t="s">
        <v>851</v>
      </c>
      <c r="S141" s="14"/>
    </row>
    <row r="142" spans="1:19" ht="15" customHeight="1" x14ac:dyDescent="0.25">
      <c r="A142" s="13" t="s">
        <v>260</v>
      </c>
      <c r="B142" s="13" t="s">
        <v>261</v>
      </c>
      <c r="C142" s="14">
        <v>2022</v>
      </c>
      <c r="D142" s="14">
        <v>250</v>
      </c>
      <c r="E142" s="14" t="s">
        <v>271</v>
      </c>
      <c r="F142" s="14" t="s">
        <v>572</v>
      </c>
      <c r="G142" s="14">
        <v>1</v>
      </c>
      <c r="H142" s="14" t="s">
        <v>34</v>
      </c>
      <c r="I142" s="14" t="s">
        <v>24</v>
      </c>
      <c r="J142" s="14" t="s">
        <v>585</v>
      </c>
      <c r="K142" s="14" t="s">
        <v>601</v>
      </c>
      <c r="L142" s="14" t="s">
        <v>654</v>
      </c>
      <c r="O142" s="14" t="s">
        <v>292</v>
      </c>
      <c r="P142" s="14" t="s">
        <v>18</v>
      </c>
      <c r="Q142" s="14">
        <v>1</v>
      </c>
      <c r="R142" s="37" t="s">
        <v>726</v>
      </c>
      <c r="S142" s="14"/>
    </row>
    <row r="143" spans="1:19" ht="15" customHeight="1" x14ac:dyDescent="0.25">
      <c r="A143" s="13" t="s">
        <v>260</v>
      </c>
      <c r="B143" s="13" t="s">
        <v>261</v>
      </c>
      <c r="C143" s="14">
        <v>2022</v>
      </c>
      <c r="D143" s="14">
        <v>250</v>
      </c>
      <c r="E143" s="14" t="s">
        <v>269</v>
      </c>
      <c r="F143" s="14" t="s">
        <v>574</v>
      </c>
      <c r="G143" s="14">
        <v>3</v>
      </c>
      <c r="H143" s="14" t="s">
        <v>34</v>
      </c>
      <c r="I143" s="14" t="s">
        <v>24</v>
      </c>
      <c r="J143" s="14" t="s">
        <v>585</v>
      </c>
      <c r="K143" s="14" t="s">
        <v>601</v>
      </c>
      <c r="L143" s="14" t="s">
        <v>654</v>
      </c>
      <c r="O143" s="14" t="s">
        <v>439</v>
      </c>
      <c r="P143" s="14" t="s">
        <v>18</v>
      </c>
      <c r="Q143" s="14">
        <v>1</v>
      </c>
      <c r="R143" s="37" t="s">
        <v>867</v>
      </c>
      <c r="S143" s="14" t="s">
        <v>754</v>
      </c>
    </row>
    <row r="144" spans="1:19" ht="15" customHeight="1" x14ac:dyDescent="0.25">
      <c r="A144" s="13" t="s">
        <v>260</v>
      </c>
      <c r="B144" s="13" t="s">
        <v>261</v>
      </c>
      <c r="C144" s="14">
        <v>2022</v>
      </c>
      <c r="D144" s="14">
        <v>250</v>
      </c>
      <c r="E144" s="14" t="s">
        <v>277</v>
      </c>
      <c r="F144" s="14" t="s">
        <v>568</v>
      </c>
      <c r="H144" s="14" t="s">
        <v>34</v>
      </c>
      <c r="I144" s="14" t="s">
        <v>24</v>
      </c>
      <c r="J144" s="14" t="s">
        <v>585</v>
      </c>
      <c r="K144" s="14" t="s">
        <v>601</v>
      </c>
      <c r="L144" s="14" t="s">
        <v>654</v>
      </c>
      <c r="O144" s="14" t="s">
        <v>439</v>
      </c>
      <c r="P144" s="14" t="s">
        <v>18</v>
      </c>
      <c r="Q144" s="14">
        <v>2</v>
      </c>
      <c r="R144" s="37" t="s">
        <v>868</v>
      </c>
      <c r="S144" s="14" t="s">
        <v>448</v>
      </c>
    </row>
    <row r="145" spans="1:19" ht="15" customHeight="1" x14ac:dyDescent="0.25">
      <c r="A145" s="13" t="s">
        <v>260</v>
      </c>
      <c r="B145" s="13" t="s">
        <v>261</v>
      </c>
      <c r="C145" s="14">
        <v>2022</v>
      </c>
      <c r="D145" s="14">
        <v>250</v>
      </c>
      <c r="E145" s="14" t="s">
        <v>276</v>
      </c>
      <c r="F145" s="14" t="s">
        <v>564</v>
      </c>
      <c r="H145" s="14" t="s">
        <v>34</v>
      </c>
      <c r="I145" s="14" t="s">
        <v>24</v>
      </c>
      <c r="J145" s="14" t="s">
        <v>585</v>
      </c>
      <c r="K145" s="14" t="s">
        <v>601</v>
      </c>
      <c r="L145" s="14" t="s">
        <v>637</v>
      </c>
      <c r="O145" s="14" t="s">
        <v>378</v>
      </c>
      <c r="P145" s="14" t="s">
        <v>28</v>
      </c>
      <c r="Q145" s="14">
        <v>2</v>
      </c>
      <c r="R145" s="37" t="s">
        <v>531</v>
      </c>
      <c r="S145" s="14"/>
    </row>
    <row r="146" spans="1:19" ht="15" customHeight="1" x14ac:dyDescent="0.25">
      <c r="A146" s="13" t="s">
        <v>260</v>
      </c>
      <c r="B146" s="13" t="s">
        <v>261</v>
      </c>
      <c r="C146" s="14">
        <v>2022</v>
      </c>
      <c r="D146" s="14">
        <v>250</v>
      </c>
      <c r="E146" s="14" t="s">
        <v>274</v>
      </c>
      <c r="F146" s="14" t="s">
        <v>570</v>
      </c>
      <c r="H146" s="14" t="s">
        <v>34</v>
      </c>
      <c r="I146" s="14" t="s">
        <v>24</v>
      </c>
      <c r="J146" s="14" t="s">
        <v>585</v>
      </c>
      <c r="K146" s="14" t="s">
        <v>601</v>
      </c>
      <c r="L146" s="14" t="s">
        <v>628</v>
      </c>
      <c r="O146" s="14" t="s">
        <v>290</v>
      </c>
      <c r="P146" s="14" t="s">
        <v>28</v>
      </c>
      <c r="Q146" s="14">
        <v>1</v>
      </c>
      <c r="R146" s="37" t="s">
        <v>725</v>
      </c>
      <c r="S146" s="14"/>
    </row>
    <row r="147" spans="1:19" ht="15" customHeight="1" x14ac:dyDescent="0.25">
      <c r="A147" s="13" t="s">
        <v>260</v>
      </c>
      <c r="B147" s="13" t="s">
        <v>261</v>
      </c>
      <c r="C147" s="14">
        <v>2022</v>
      </c>
      <c r="D147" s="14">
        <v>250</v>
      </c>
      <c r="E147" s="14" t="s">
        <v>269</v>
      </c>
      <c r="F147" s="14" t="s">
        <v>574</v>
      </c>
      <c r="G147" s="14">
        <v>3</v>
      </c>
      <c r="H147" s="14" t="s">
        <v>34</v>
      </c>
      <c r="I147" s="14" t="s">
        <v>24</v>
      </c>
      <c r="J147" s="14" t="s">
        <v>585</v>
      </c>
      <c r="K147" s="14" t="s">
        <v>601</v>
      </c>
      <c r="L147" s="14" t="s">
        <v>628</v>
      </c>
      <c r="O147" s="14" t="s">
        <v>290</v>
      </c>
      <c r="P147" s="14" t="s">
        <v>18</v>
      </c>
      <c r="Q147" s="14">
        <v>1</v>
      </c>
      <c r="R147" s="37" t="s">
        <v>728</v>
      </c>
      <c r="S147" s="14"/>
    </row>
    <row r="148" spans="1:19" ht="15" customHeight="1" x14ac:dyDescent="0.25">
      <c r="A148" s="13" t="s">
        <v>260</v>
      </c>
      <c r="B148" s="13" t="s">
        <v>261</v>
      </c>
      <c r="C148" s="14">
        <v>2022</v>
      </c>
      <c r="D148" s="14">
        <v>250</v>
      </c>
      <c r="E148" s="14" t="s">
        <v>269</v>
      </c>
      <c r="F148" s="14" t="s">
        <v>574</v>
      </c>
      <c r="G148" s="14">
        <v>3</v>
      </c>
      <c r="H148" s="14" t="s">
        <v>34</v>
      </c>
      <c r="I148" s="14" t="s">
        <v>24</v>
      </c>
      <c r="J148" s="14" t="s">
        <v>585</v>
      </c>
      <c r="K148" s="14" t="s">
        <v>601</v>
      </c>
      <c r="L148" s="14" t="s">
        <v>628</v>
      </c>
      <c r="O148" s="14" t="s">
        <v>289</v>
      </c>
      <c r="P148" s="14" t="s">
        <v>28</v>
      </c>
      <c r="Q148" s="14">
        <v>1</v>
      </c>
      <c r="R148" s="37" t="s">
        <v>729</v>
      </c>
      <c r="S148" s="14"/>
    </row>
    <row r="149" spans="1:19" ht="15" customHeight="1" x14ac:dyDescent="0.25">
      <c r="A149" s="13" t="s">
        <v>260</v>
      </c>
      <c r="B149" s="13" t="s">
        <v>261</v>
      </c>
      <c r="C149" s="14">
        <v>2022</v>
      </c>
      <c r="D149" s="14">
        <v>250</v>
      </c>
      <c r="E149" s="14" t="s">
        <v>274</v>
      </c>
      <c r="F149" s="14" t="s">
        <v>570</v>
      </c>
      <c r="H149" s="14" t="s">
        <v>34</v>
      </c>
      <c r="I149" s="14" t="s">
        <v>24</v>
      </c>
      <c r="J149" s="14" t="s">
        <v>585</v>
      </c>
      <c r="K149" s="14" t="s">
        <v>601</v>
      </c>
      <c r="L149" s="14" t="s">
        <v>628</v>
      </c>
      <c r="O149" s="14" t="s">
        <v>440</v>
      </c>
      <c r="P149" s="14" t="s">
        <v>18</v>
      </c>
      <c r="Q149" s="14">
        <v>1</v>
      </c>
      <c r="R149" s="37" t="s">
        <v>869</v>
      </c>
      <c r="S149" s="14" t="s">
        <v>740</v>
      </c>
    </row>
    <row r="150" spans="1:19" ht="15" customHeight="1" x14ac:dyDescent="0.25">
      <c r="A150" s="13" t="s">
        <v>260</v>
      </c>
      <c r="B150" s="13" t="s">
        <v>261</v>
      </c>
      <c r="C150" s="14">
        <v>2022</v>
      </c>
      <c r="D150" s="14">
        <v>250</v>
      </c>
      <c r="E150" s="14" t="s">
        <v>279</v>
      </c>
      <c r="F150" s="14" t="s">
        <v>563</v>
      </c>
      <c r="H150" s="14" t="s">
        <v>34</v>
      </c>
      <c r="I150" s="14" t="s">
        <v>24</v>
      </c>
      <c r="J150" s="14" t="s">
        <v>585</v>
      </c>
      <c r="K150" s="14" t="s">
        <v>601</v>
      </c>
      <c r="L150" s="14" t="s">
        <v>628</v>
      </c>
      <c r="O150" s="14" t="s">
        <v>438</v>
      </c>
      <c r="P150" s="14" t="s">
        <v>18</v>
      </c>
      <c r="Q150" s="14">
        <v>1</v>
      </c>
      <c r="R150" s="37" t="s">
        <v>870</v>
      </c>
      <c r="S150" s="14"/>
    </row>
    <row r="151" spans="1:19" ht="15" customHeight="1" x14ac:dyDescent="0.25">
      <c r="A151" s="13" t="s">
        <v>260</v>
      </c>
      <c r="B151" s="13" t="s">
        <v>261</v>
      </c>
      <c r="C151" s="14">
        <v>2022</v>
      </c>
      <c r="D151" s="14">
        <v>250</v>
      </c>
      <c r="E151" s="14" t="s">
        <v>271</v>
      </c>
      <c r="F151" s="14" t="s">
        <v>572</v>
      </c>
      <c r="G151" s="14">
        <v>1</v>
      </c>
      <c r="H151" s="14" t="s">
        <v>34</v>
      </c>
      <c r="I151" s="14" t="s">
        <v>24</v>
      </c>
      <c r="J151" s="14" t="s">
        <v>585</v>
      </c>
      <c r="K151" s="14" t="s">
        <v>601</v>
      </c>
      <c r="L151" s="14" t="s">
        <v>628</v>
      </c>
      <c r="O151" s="14" t="s">
        <v>438</v>
      </c>
      <c r="P151" s="14" t="s">
        <v>18</v>
      </c>
      <c r="Q151" s="14">
        <v>1</v>
      </c>
      <c r="R151" s="37" t="s">
        <v>871</v>
      </c>
      <c r="S151" s="14" t="s">
        <v>755</v>
      </c>
    </row>
    <row r="152" spans="1:19" ht="15" customHeight="1" x14ac:dyDescent="0.25">
      <c r="A152" s="13" t="s">
        <v>260</v>
      </c>
      <c r="B152" s="13" t="s">
        <v>261</v>
      </c>
      <c r="C152" s="14">
        <v>2022</v>
      </c>
      <c r="D152" s="14">
        <v>250</v>
      </c>
      <c r="E152" s="14" t="s">
        <v>272</v>
      </c>
      <c r="F152" s="14" t="s">
        <v>569</v>
      </c>
      <c r="H152" s="14" t="s">
        <v>34</v>
      </c>
      <c r="I152" s="14" t="s">
        <v>24</v>
      </c>
      <c r="J152" s="14" t="s">
        <v>585</v>
      </c>
      <c r="K152" s="14" t="s">
        <v>601</v>
      </c>
      <c r="L152" s="14" t="s">
        <v>628</v>
      </c>
      <c r="O152" s="14" t="s">
        <v>304</v>
      </c>
      <c r="P152" s="14" t="s">
        <v>28</v>
      </c>
      <c r="Q152" s="14">
        <v>5</v>
      </c>
      <c r="R152" s="37" t="s">
        <v>850</v>
      </c>
      <c r="S152" s="14"/>
    </row>
    <row r="153" spans="1:19" ht="15" customHeight="1" x14ac:dyDescent="0.25">
      <c r="A153" s="13" t="s">
        <v>260</v>
      </c>
      <c r="B153" s="13" t="s">
        <v>261</v>
      </c>
      <c r="C153" s="14">
        <v>2022</v>
      </c>
      <c r="D153" s="14">
        <v>250</v>
      </c>
      <c r="E153" s="14" t="s">
        <v>276</v>
      </c>
      <c r="F153" s="14" t="s">
        <v>564</v>
      </c>
      <c r="H153" s="14" t="s">
        <v>34</v>
      </c>
      <c r="I153" s="14" t="s">
        <v>24</v>
      </c>
      <c r="J153" s="14" t="s">
        <v>585</v>
      </c>
      <c r="K153" s="14" t="s">
        <v>602</v>
      </c>
      <c r="L153" s="14" t="s">
        <v>631</v>
      </c>
      <c r="O153" s="14" t="s">
        <v>399</v>
      </c>
      <c r="P153" s="14" t="s">
        <v>18</v>
      </c>
      <c r="Q153" s="14">
        <v>1</v>
      </c>
      <c r="R153" s="37" t="s">
        <v>530</v>
      </c>
      <c r="S153" s="14"/>
    </row>
    <row r="154" spans="1:19" ht="15" customHeight="1" x14ac:dyDescent="0.25">
      <c r="A154" s="13" t="s">
        <v>260</v>
      </c>
      <c r="B154" s="13" t="s">
        <v>261</v>
      </c>
      <c r="C154" s="14">
        <v>2022</v>
      </c>
      <c r="D154" s="14">
        <v>250</v>
      </c>
      <c r="E154" s="14" t="s">
        <v>276</v>
      </c>
      <c r="F154" s="14" t="s">
        <v>564</v>
      </c>
      <c r="H154" s="14" t="s">
        <v>34</v>
      </c>
      <c r="I154" s="14" t="s">
        <v>24</v>
      </c>
      <c r="J154" s="14" t="s">
        <v>585</v>
      </c>
      <c r="K154" s="14" t="s">
        <v>602</v>
      </c>
      <c r="L154" s="14" t="s">
        <v>631</v>
      </c>
      <c r="O154" s="14" t="s">
        <v>398</v>
      </c>
      <c r="P154" s="14" t="s">
        <v>28</v>
      </c>
      <c r="Q154" s="14">
        <v>3</v>
      </c>
      <c r="R154" s="37" t="s">
        <v>724</v>
      </c>
      <c r="S154" s="14"/>
    </row>
    <row r="155" spans="1:19" ht="15" customHeight="1" x14ac:dyDescent="0.25">
      <c r="A155" s="13" t="s">
        <v>260</v>
      </c>
      <c r="B155" s="13" t="s">
        <v>261</v>
      </c>
      <c r="C155" s="14">
        <v>2022</v>
      </c>
      <c r="D155" s="14">
        <v>250</v>
      </c>
      <c r="E155" s="14" t="s">
        <v>276</v>
      </c>
      <c r="F155" s="14" t="s">
        <v>564</v>
      </c>
      <c r="H155" s="14" t="s">
        <v>152</v>
      </c>
      <c r="I155" s="14" t="s">
        <v>577</v>
      </c>
      <c r="J155" s="38" t="s">
        <v>588</v>
      </c>
      <c r="K155" s="37" t="s">
        <v>609</v>
      </c>
      <c r="L155" s="37" t="s">
        <v>658</v>
      </c>
      <c r="O155" s="14" t="s">
        <v>428</v>
      </c>
      <c r="P155" s="14" t="s">
        <v>17</v>
      </c>
      <c r="Q155" s="14">
        <v>3</v>
      </c>
      <c r="R155" s="37" t="s">
        <v>853</v>
      </c>
      <c r="S155" s="14"/>
    </row>
    <row r="156" spans="1:19" ht="15" customHeight="1" x14ac:dyDescent="0.25">
      <c r="A156" s="13" t="s">
        <v>260</v>
      </c>
      <c r="B156" s="13" t="s">
        <v>261</v>
      </c>
      <c r="C156" s="14">
        <v>2022</v>
      </c>
      <c r="D156" s="14">
        <v>250</v>
      </c>
      <c r="E156" s="14" t="s">
        <v>274</v>
      </c>
      <c r="F156" s="14" t="s">
        <v>570</v>
      </c>
      <c r="H156" s="14" t="s">
        <v>152</v>
      </c>
      <c r="I156" s="14" t="s">
        <v>577</v>
      </c>
      <c r="J156" s="14" t="s">
        <v>588</v>
      </c>
      <c r="K156" s="14" t="s">
        <v>609</v>
      </c>
      <c r="L156" s="14" t="s">
        <v>658</v>
      </c>
      <c r="O156" s="14" t="s">
        <v>428</v>
      </c>
      <c r="P156" s="14" t="s">
        <v>28</v>
      </c>
      <c r="Q156" s="14">
        <v>4</v>
      </c>
      <c r="R156" s="37" t="s">
        <v>856</v>
      </c>
      <c r="S156" s="14"/>
    </row>
    <row r="157" spans="1:19" ht="15" customHeight="1" x14ac:dyDescent="0.25">
      <c r="A157" s="13" t="s">
        <v>260</v>
      </c>
      <c r="B157" s="13" t="s">
        <v>261</v>
      </c>
      <c r="C157" s="14">
        <v>2022</v>
      </c>
      <c r="D157" s="14">
        <v>250</v>
      </c>
      <c r="E157" s="14" t="s">
        <v>276</v>
      </c>
      <c r="F157" s="14" t="s">
        <v>564</v>
      </c>
      <c r="H157" s="14" t="s">
        <v>152</v>
      </c>
      <c r="I157" s="14" t="s">
        <v>577</v>
      </c>
      <c r="J157" s="14" t="s">
        <v>588</v>
      </c>
      <c r="K157" s="14" t="s">
        <v>606</v>
      </c>
      <c r="L157" s="14" t="s">
        <v>645</v>
      </c>
      <c r="O157" s="14" t="s">
        <v>429</v>
      </c>
      <c r="P157" s="14" t="s">
        <v>28</v>
      </c>
      <c r="Q157" s="14">
        <v>1</v>
      </c>
      <c r="R157" s="37" t="s">
        <v>852</v>
      </c>
    </row>
    <row r="158" spans="1:19" ht="15" customHeight="1" x14ac:dyDescent="0.25">
      <c r="A158" s="13" t="s">
        <v>260</v>
      </c>
      <c r="B158" s="13" t="s">
        <v>261</v>
      </c>
      <c r="C158" s="14">
        <v>2022</v>
      </c>
      <c r="D158" s="14">
        <v>250</v>
      </c>
      <c r="E158" s="14" t="s">
        <v>278</v>
      </c>
      <c r="F158" s="14" t="s">
        <v>565</v>
      </c>
      <c r="H158" s="14" t="s">
        <v>31</v>
      </c>
      <c r="I158" s="14" t="s">
        <v>576</v>
      </c>
      <c r="O158" s="14" t="s">
        <v>288</v>
      </c>
      <c r="P158" s="14" t="s">
        <v>18</v>
      </c>
      <c r="Q158" s="14">
        <v>1</v>
      </c>
      <c r="R158" s="37" t="s">
        <v>854</v>
      </c>
    </row>
    <row r="159" spans="1:19" ht="15" customHeight="1" x14ac:dyDescent="0.25">
      <c r="A159" s="13" t="s">
        <v>260</v>
      </c>
      <c r="B159" s="13" t="s">
        <v>261</v>
      </c>
      <c r="C159" s="14">
        <v>2022</v>
      </c>
      <c r="D159" s="14">
        <v>250</v>
      </c>
      <c r="E159" s="14" t="s">
        <v>269</v>
      </c>
      <c r="F159" s="14" t="s">
        <v>574</v>
      </c>
      <c r="G159" s="14">
        <v>3</v>
      </c>
      <c r="H159" s="14" t="s">
        <v>31</v>
      </c>
      <c r="I159" s="14" t="s">
        <v>576</v>
      </c>
      <c r="O159" s="14" t="s">
        <v>288</v>
      </c>
      <c r="P159" s="14" t="s">
        <v>28</v>
      </c>
      <c r="Q159" s="14">
        <v>3</v>
      </c>
      <c r="R159" s="37" t="s">
        <v>858</v>
      </c>
    </row>
    <row r="160" spans="1:19" ht="15" customHeight="1" x14ac:dyDescent="0.25">
      <c r="A160" s="13" t="s">
        <v>260</v>
      </c>
      <c r="B160" s="13" t="s">
        <v>261</v>
      </c>
      <c r="C160" s="14">
        <v>2022</v>
      </c>
      <c r="D160" s="14">
        <v>250</v>
      </c>
      <c r="E160" s="14" t="s">
        <v>273</v>
      </c>
      <c r="F160" s="14" t="s">
        <v>567</v>
      </c>
      <c r="H160" s="14" t="s">
        <v>77</v>
      </c>
      <c r="I160" s="14" t="s">
        <v>578</v>
      </c>
      <c r="O160" s="14" t="s">
        <v>373</v>
      </c>
      <c r="P160" s="14" t="s">
        <v>18</v>
      </c>
      <c r="Q160" s="14">
        <v>3</v>
      </c>
      <c r="R160" s="37" t="s">
        <v>857</v>
      </c>
    </row>
  </sheetData>
  <autoFilter ref="A6:S148" xr:uid="{00000000-0009-0000-0000-000004000000}">
    <sortState xmlns:xlrd2="http://schemas.microsoft.com/office/spreadsheetml/2017/richdata2" ref="A7:S160">
      <sortCondition ref="H6:H148"/>
    </sortState>
  </autoFilter>
  <phoneticPr fontId="9" type="noConversion"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 Abbreviations &amp; Definitions</vt:lpstr>
      <vt:lpstr>2. Data-Matrix</vt:lpstr>
      <vt:lpstr>3. Data-Long</vt:lpstr>
      <vt:lpstr>4. QC-QA Report</vt:lpstr>
      <vt:lpstr>5. Reference Collection</vt:lpstr>
      <vt:lpstr>'4. QC-QA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stephanie.connor</cp:lastModifiedBy>
  <dcterms:created xsi:type="dcterms:W3CDTF">2014-11-13T20:19:09Z</dcterms:created>
  <dcterms:modified xsi:type="dcterms:W3CDTF">2023-03-27T17:13:51Z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2023-03-27T17:13:51Z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70efa28b-cd22-4ed9-b39e-a420d26e1967</vt:lpwstr>
  </property>
  <property fmtid="{D5CDD505-2E9C-101B-9397-08002B2CF9AE}" pid="8" name="MSIP_Label_abf2ea38-542c-4b75-bd7d-582ec36a519f_ContentBits">
    <vt:lpwstr>2</vt:lpwstr>
  </property>
</Properties>
</file>